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90" yWindow="2490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Лист1!$A$15:$CI$36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9" i="1" l="1"/>
  <c r="E8" i="1"/>
  <c r="F2" i="1"/>
  <c r="E3" i="1"/>
  <c r="E2" i="1"/>
  <c r="E1" i="1"/>
  <c r="F1" i="1" s="1"/>
  <c r="E6" i="1" l="1"/>
  <c r="E36" i="1"/>
</calcChain>
</file>

<file path=xl/sharedStrings.xml><?xml version="1.0" encoding="utf-8"?>
<sst xmlns="http://schemas.openxmlformats.org/spreadsheetml/2006/main" count="167" uniqueCount="66">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</sst>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8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/>
    <xf numFmtId="0" fontId="0" fillId="0" borderId="0" xfId="0"/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">
    <cellStyle name="Звичайний 2" xfId="3"/>
    <cellStyle name="Обычный" xfId="0" builtinId="0"/>
    <cellStyle name="Обычный 2" xfId="2"/>
    <cellStyle name="Обычный 3" xfId="4"/>
    <cellStyle name="Обычный 4" xfId="1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1" t="s">
        <v>49</v>
      </c>
    </row>
    <row r="4" spans="1:18" x14ac:dyDescent="0.25">
      <c r="A4" t="s">
        <v>50</v>
      </c>
      <c r="B4" s="21" t="s">
        <v>51</v>
      </c>
      <c r="D4" s="21" t="s">
        <v>52</v>
      </c>
      <c r="F4" s="21" t="s">
        <v>53</v>
      </c>
      <c r="G4" s="21" t="s">
        <v>54</v>
      </c>
      <c r="H4" s="22">
        <v>45292</v>
      </c>
      <c r="I4" s="21" t="s">
        <v>55</v>
      </c>
      <c r="J4" s="21" t="s">
        <v>56</v>
      </c>
      <c r="K4" s="21" t="s">
        <v>57</v>
      </c>
      <c r="N4">
        <v>0</v>
      </c>
      <c r="O4">
        <v>2</v>
      </c>
      <c r="P4" s="21" t="s">
        <v>58</v>
      </c>
      <c r="Q4" s="21" t="s">
        <v>59</v>
      </c>
      <c r="R4" s="22">
        <v>45293</v>
      </c>
    </row>
    <row r="5" spans="1:18" x14ac:dyDescent="0.25">
      <c r="A5" t="s">
        <v>62</v>
      </c>
    </row>
    <row r="6" spans="1:18" x14ac:dyDescent="0.25">
      <c r="A6" t="s">
        <v>63</v>
      </c>
      <c r="B6">
        <v>459</v>
      </c>
      <c r="C6" s="22">
        <v>45291</v>
      </c>
      <c r="D6">
        <v>380526</v>
      </c>
      <c r="E6">
        <v>1</v>
      </c>
      <c r="F6">
        <v>1</v>
      </c>
      <c r="G6">
        <v>0</v>
      </c>
      <c r="H6">
        <v>74623000000</v>
      </c>
    </row>
    <row r="7" spans="1:18" x14ac:dyDescent="0.25">
      <c r="A7" t="s">
        <v>64</v>
      </c>
      <c r="B7" s="22">
        <v>45293</v>
      </c>
      <c r="C7">
        <v>0</v>
      </c>
      <c r="D7">
        <v>1</v>
      </c>
      <c r="E7" t="b">
        <v>0</v>
      </c>
    </row>
    <row r="8" spans="1:18" x14ac:dyDescent="0.25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59"/>
  <sheetViews>
    <sheetView showGridLines="0" tabSelected="1" workbookViewId="0">
      <pane xSplit="5" topLeftCell="F1" activePane="topRight" state="frozen"/>
      <selection activeCell="A5" sqref="A5"/>
      <selection pane="topRight" activeCell="A15" sqref="A15:CI36"/>
    </sheetView>
  </sheetViews>
  <sheetFormatPr defaultRowHeight="15" x14ac:dyDescent="0.25"/>
  <cols>
    <col min="1" max="1" width="2.7109375" customWidth="1"/>
    <col min="2" max="2" width="3.140625" hidden="1" customWidth="1"/>
    <col min="3" max="3" width="5.28515625" hidden="1" customWidth="1"/>
    <col min="4" max="4" width="4.7109375" style="4" hidden="1" customWidth="1"/>
    <col min="5" max="5" width="10.140625" customWidth="1"/>
    <col min="6" max="83" width="13.7109375" customWidth="1"/>
    <col min="84" max="87" width="13.7109375" style="4" customWidth="1"/>
    <col min="88" max="89" width="13.7109375" customWidth="1"/>
  </cols>
  <sheetData>
    <row r="1" spans="1:87" s="3" customFormat="1" hidden="1" x14ac:dyDescent="0.25">
      <c r="D1" s="4"/>
      <c r="E1" s="4">
        <f>_xlfn.SINGLE(ClDSOutBlOption_ReportDate)</f>
        <v>45292</v>
      </c>
      <c r="F1" s="4" t="str">
        <f>MID("00",1,2-LEN(DAY(E1)))&amp;DAY(E1)&amp;"."&amp;MID("00",1,2-LEN(MONTH(E1)))&amp;MONTH(E1)&amp;"."&amp;YEAR(E1)</f>
        <v>01.01.2024</v>
      </c>
      <c r="G1" s="4" t="e">
        <v>#NAME?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</row>
    <row r="2" spans="1:87" s="3" customFormat="1" hidden="1" x14ac:dyDescent="0.25">
      <c r="D2" s="4"/>
      <c r="E2" s="4">
        <f>_xlfn.SINGLE(ClDSOutBlOption_ExecDate)</f>
        <v>45293</v>
      </c>
      <c r="F2" s="4">
        <f>_xlfn.SINGLE(CLSInSimple_MFO)</f>
        <v>380526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</row>
    <row r="3" spans="1:87" s="3" customFormat="1" hidden="1" x14ac:dyDescent="0.25">
      <c r="C3" s="4"/>
      <c r="D3" s="4"/>
      <c r="E3" s="4" t="e">
        <f>2+ROWS(ClDSOutBlSrcIndexRange)</f>
        <v>#NAME?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</row>
    <row r="4" spans="1:87" s="3" customFormat="1" hidden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</row>
    <row r="5" spans="1:87" s="3" customFormat="1" ht="18.75" x14ac:dyDescent="0.3">
      <c r="C5" s="4"/>
      <c r="D5" s="4"/>
      <c r="E5" s="6" t="s">
        <v>0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</row>
    <row r="6" spans="1:87" s="3" customFormat="1" x14ac:dyDescent="0.25">
      <c r="C6" s="4"/>
      <c r="D6" s="4"/>
      <c r="E6" s="5" t="str">
        <f xml:space="preserve"> "станом на " &amp; F1 &amp; " року"</f>
        <v>станом на 01.01.2024 року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s="3" customFormat="1" x14ac:dyDescent="0.25">
      <c r="D7" s="4"/>
      <c r="CF7" s="4"/>
      <c r="CG7" s="4"/>
      <c r="CH7" s="4"/>
      <c r="CI7" s="4"/>
    </row>
    <row r="8" spans="1:87" s="3" customFormat="1" x14ac:dyDescent="0.25">
      <c r="C8" s="4"/>
      <c r="D8" s="4"/>
      <c r="E8" s="4" t="str">
        <f>_xlfn.SINGLE(ClDSOutBlOption_InstName)</f>
        <v>АКЦІОНЕРНЕ ТОВАРИСТВО 'КОМЕРЦІЙНИЙ БАНК 'ГЛОБУС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</row>
    <row r="9" spans="1:87" s="3" customFormat="1" x14ac:dyDescent="0.25">
      <c r="C9" s="4"/>
      <c r="D9" s="4"/>
      <c r="E9" s="16" t="s">
        <v>47</v>
      </c>
      <c r="F9" s="17">
        <f>_xlfn.SINGLE(CLSInSimple_MFO)</f>
        <v>380526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</row>
    <row r="10" spans="1:87" s="4" customFormat="1" x14ac:dyDescent="0.25">
      <c r="CI10" s="14" t="s">
        <v>46</v>
      </c>
    </row>
    <row r="11" spans="1:87" s="4" customFormat="1" ht="21" customHeight="1" x14ac:dyDescent="0.25">
      <c r="E11" s="27" t="s">
        <v>1</v>
      </c>
      <c r="F11" s="30" t="s">
        <v>2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  <c r="AB11" s="33" t="s">
        <v>3</v>
      </c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5"/>
      <c r="BL11" s="33" t="s">
        <v>4</v>
      </c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5"/>
      <c r="CF11" s="41" t="s">
        <v>5</v>
      </c>
      <c r="CG11" s="42"/>
      <c r="CH11" s="23" t="s">
        <v>48</v>
      </c>
      <c r="CI11" s="24"/>
    </row>
    <row r="12" spans="1:87" s="4" customFormat="1" ht="96" customHeight="1" x14ac:dyDescent="0.25">
      <c r="E12" s="28"/>
      <c r="F12" s="36" t="s">
        <v>6</v>
      </c>
      <c r="G12" s="36"/>
      <c r="H12" s="37" t="s">
        <v>7</v>
      </c>
      <c r="I12" s="38"/>
      <c r="J12" s="37" t="s">
        <v>8</v>
      </c>
      <c r="K12" s="38"/>
      <c r="L12" s="37" t="s">
        <v>9</v>
      </c>
      <c r="M12" s="38"/>
      <c r="N12" s="39" t="s">
        <v>10</v>
      </c>
      <c r="O12" s="40"/>
      <c r="P12" s="39" t="s">
        <v>11</v>
      </c>
      <c r="Q12" s="40"/>
      <c r="R12" s="39" t="s">
        <v>12</v>
      </c>
      <c r="S12" s="40"/>
      <c r="T12" s="39" t="s">
        <v>13</v>
      </c>
      <c r="U12" s="40"/>
      <c r="V12" s="39" t="s">
        <v>14</v>
      </c>
      <c r="W12" s="40"/>
      <c r="X12" s="37" t="s">
        <v>15</v>
      </c>
      <c r="Y12" s="38"/>
      <c r="Z12" s="39" t="s">
        <v>16</v>
      </c>
      <c r="AA12" s="40"/>
      <c r="AB12" s="39" t="s">
        <v>17</v>
      </c>
      <c r="AC12" s="40"/>
      <c r="AD12" s="39" t="s">
        <v>18</v>
      </c>
      <c r="AE12" s="40"/>
      <c r="AF12" s="39" t="s">
        <v>19</v>
      </c>
      <c r="AG12" s="40"/>
      <c r="AH12" s="37" t="s">
        <v>20</v>
      </c>
      <c r="AI12" s="38"/>
      <c r="AJ12" s="39" t="s">
        <v>21</v>
      </c>
      <c r="AK12" s="40"/>
      <c r="AL12" s="39" t="s">
        <v>22</v>
      </c>
      <c r="AM12" s="40"/>
      <c r="AN12" s="37" t="s">
        <v>23</v>
      </c>
      <c r="AO12" s="38"/>
      <c r="AP12" s="39" t="s">
        <v>24</v>
      </c>
      <c r="AQ12" s="40"/>
      <c r="AR12" s="37" t="s">
        <v>25</v>
      </c>
      <c r="AS12" s="38"/>
      <c r="AT12" s="37" t="s">
        <v>26</v>
      </c>
      <c r="AU12" s="38"/>
      <c r="AV12" s="37" t="s">
        <v>27</v>
      </c>
      <c r="AW12" s="38"/>
      <c r="AX12" s="39" t="s">
        <v>28</v>
      </c>
      <c r="AY12" s="40"/>
      <c r="AZ12" s="37" t="s">
        <v>29</v>
      </c>
      <c r="BA12" s="38"/>
      <c r="BB12" s="39" t="s">
        <v>30</v>
      </c>
      <c r="BC12" s="40"/>
      <c r="BD12" s="37" t="s">
        <v>31</v>
      </c>
      <c r="BE12" s="38"/>
      <c r="BF12" s="39" t="s">
        <v>32</v>
      </c>
      <c r="BG12" s="40"/>
      <c r="BH12" s="37" t="s">
        <v>33</v>
      </c>
      <c r="BI12" s="38"/>
      <c r="BJ12" s="45" t="s">
        <v>34</v>
      </c>
      <c r="BK12" s="46"/>
      <c r="BL12" s="47" t="s">
        <v>35</v>
      </c>
      <c r="BM12" s="47"/>
      <c r="BN12" s="36" t="s">
        <v>36</v>
      </c>
      <c r="BO12" s="36"/>
      <c r="BP12" s="36" t="s">
        <v>37</v>
      </c>
      <c r="BQ12" s="36"/>
      <c r="BR12" s="47" t="s">
        <v>38</v>
      </c>
      <c r="BS12" s="47"/>
      <c r="BT12" s="36" t="s">
        <v>19</v>
      </c>
      <c r="BU12" s="36"/>
      <c r="BV12" s="36" t="s">
        <v>39</v>
      </c>
      <c r="BW12" s="36"/>
      <c r="BX12" s="36" t="s">
        <v>40</v>
      </c>
      <c r="BY12" s="36"/>
      <c r="BZ12" s="36" t="s">
        <v>41</v>
      </c>
      <c r="CA12" s="36"/>
      <c r="CB12" s="47" t="s">
        <v>42</v>
      </c>
      <c r="CC12" s="47"/>
      <c r="CD12" s="36" t="s">
        <v>43</v>
      </c>
      <c r="CE12" s="36"/>
      <c r="CF12" s="43"/>
      <c r="CG12" s="44"/>
      <c r="CH12" s="25"/>
      <c r="CI12" s="26"/>
    </row>
    <row r="13" spans="1:87" s="4" customFormat="1" ht="25.5" customHeight="1" x14ac:dyDescent="0.25">
      <c r="E13" s="29"/>
      <c r="F13" s="7" t="s">
        <v>44</v>
      </c>
      <c r="G13" s="7" t="s">
        <v>45</v>
      </c>
      <c r="H13" s="7" t="s">
        <v>44</v>
      </c>
      <c r="I13" s="8" t="s">
        <v>45</v>
      </c>
      <c r="J13" s="9" t="s">
        <v>44</v>
      </c>
      <c r="K13" s="9" t="s">
        <v>45</v>
      </c>
      <c r="L13" s="8" t="s">
        <v>44</v>
      </c>
      <c r="M13" s="8" t="s">
        <v>45</v>
      </c>
      <c r="N13" s="8" t="s">
        <v>44</v>
      </c>
      <c r="O13" s="8" t="s">
        <v>45</v>
      </c>
      <c r="P13" s="7" t="s">
        <v>44</v>
      </c>
      <c r="Q13" s="7" t="s">
        <v>45</v>
      </c>
      <c r="R13" s="7" t="s">
        <v>44</v>
      </c>
      <c r="S13" s="7" t="s">
        <v>45</v>
      </c>
      <c r="T13" s="7" t="s">
        <v>44</v>
      </c>
      <c r="U13" s="7" t="s">
        <v>45</v>
      </c>
      <c r="V13" s="7" t="s">
        <v>44</v>
      </c>
      <c r="W13" s="7" t="s">
        <v>45</v>
      </c>
      <c r="X13" s="7" t="s">
        <v>44</v>
      </c>
      <c r="Y13" s="7" t="s">
        <v>45</v>
      </c>
      <c r="Z13" s="7" t="s">
        <v>44</v>
      </c>
      <c r="AA13" s="7" t="s">
        <v>45</v>
      </c>
      <c r="AB13" s="7" t="s">
        <v>44</v>
      </c>
      <c r="AC13" s="7" t="s">
        <v>45</v>
      </c>
      <c r="AD13" s="7" t="s">
        <v>44</v>
      </c>
      <c r="AE13" s="7" t="s">
        <v>45</v>
      </c>
      <c r="AF13" s="7" t="s">
        <v>44</v>
      </c>
      <c r="AG13" s="7" t="s">
        <v>45</v>
      </c>
      <c r="AH13" s="7" t="s">
        <v>44</v>
      </c>
      <c r="AI13" s="7" t="s">
        <v>45</v>
      </c>
      <c r="AJ13" s="7" t="s">
        <v>44</v>
      </c>
      <c r="AK13" s="7" t="s">
        <v>45</v>
      </c>
      <c r="AL13" s="7" t="s">
        <v>44</v>
      </c>
      <c r="AM13" s="7" t="s">
        <v>45</v>
      </c>
      <c r="AN13" s="7" t="s">
        <v>44</v>
      </c>
      <c r="AO13" s="7" t="s">
        <v>45</v>
      </c>
      <c r="AP13" s="7" t="s">
        <v>44</v>
      </c>
      <c r="AQ13" s="7" t="s">
        <v>45</v>
      </c>
      <c r="AR13" s="7" t="s">
        <v>44</v>
      </c>
      <c r="AS13" s="7" t="s">
        <v>45</v>
      </c>
      <c r="AT13" s="7" t="s">
        <v>44</v>
      </c>
      <c r="AU13" s="7" t="s">
        <v>45</v>
      </c>
      <c r="AV13" s="7" t="s">
        <v>44</v>
      </c>
      <c r="AW13" s="7" t="s">
        <v>45</v>
      </c>
      <c r="AX13" s="7" t="s">
        <v>44</v>
      </c>
      <c r="AY13" s="7" t="s">
        <v>45</v>
      </c>
      <c r="AZ13" s="7" t="s">
        <v>44</v>
      </c>
      <c r="BA13" s="7" t="s">
        <v>45</v>
      </c>
      <c r="BB13" s="7" t="s">
        <v>44</v>
      </c>
      <c r="BC13" s="7" t="s">
        <v>45</v>
      </c>
      <c r="BD13" s="10" t="s">
        <v>44</v>
      </c>
      <c r="BE13" s="10" t="s">
        <v>45</v>
      </c>
      <c r="BF13" s="7" t="s">
        <v>44</v>
      </c>
      <c r="BG13" s="7" t="s">
        <v>45</v>
      </c>
      <c r="BH13" s="7" t="s">
        <v>44</v>
      </c>
      <c r="BI13" s="7" t="s">
        <v>45</v>
      </c>
      <c r="BJ13" s="7" t="s">
        <v>44</v>
      </c>
      <c r="BK13" s="7" t="s">
        <v>45</v>
      </c>
      <c r="BL13" s="7" t="s">
        <v>44</v>
      </c>
      <c r="BM13" s="7" t="s">
        <v>45</v>
      </c>
      <c r="BN13" s="7" t="s">
        <v>44</v>
      </c>
      <c r="BO13" s="7" t="s">
        <v>45</v>
      </c>
      <c r="BP13" s="7" t="s">
        <v>44</v>
      </c>
      <c r="BQ13" s="7" t="s">
        <v>45</v>
      </c>
      <c r="BR13" s="10" t="s">
        <v>44</v>
      </c>
      <c r="BS13" s="10" t="s">
        <v>45</v>
      </c>
      <c r="BT13" s="7" t="s">
        <v>44</v>
      </c>
      <c r="BU13" s="7" t="s">
        <v>45</v>
      </c>
      <c r="BV13" s="7" t="s">
        <v>44</v>
      </c>
      <c r="BW13" s="7" t="s">
        <v>45</v>
      </c>
      <c r="BX13" s="7" t="s">
        <v>44</v>
      </c>
      <c r="BY13" s="7" t="s">
        <v>45</v>
      </c>
      <c r="BZ13" s="7" t="s">
        <v>44</v>
      </c>
      <c r="CA13" s="7" t="s">
        <v>45</v>
      </c>
      <c r="CB13" s="7" t="s">
        <v>44</v>
      </c>
      <c r="CC13" s="7" t="s">
        <v>45</v>
      </c>
      <c r="CD13" s="7" t="s">
        <v>44</v>
      </c>
      <c r="CE13" s="7" t="s">
        <v>45</v>
      </c>
      <c r="CF13" s="12" t="s">
        <v>44</v>
      </c>
      <c r="CG13" s="12" t="s">
        <v>45</v>
      </c>
      <c r="CH13" s="12" t="s">
        <v>44</v>
      </c>
      <c r="CI13" s="12" t="s">
        <v>45</v>
      </c>
    </row>
    <row r="14" spans="1:87" s="3" customFormat="1" ht="12.75" customHeight="1" x14ac:dyDescent="0.25">
      <c r="B14" s="4"/>
      <c r="C14" s="4"/>
      <c r="D14" s="4"/>
      <c r="E14" s="11"/>
      <c r="F14" s="11">
        <v>3</v>
      </c>
      <c r="G14" s="11">
        <v>4</v>
      </c>
      <c r="H14" s="11">
        <v>5</v>
      </c>
      <c r="I14" s="11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1">
        <v>12</v>
      </c>
      <c r="P14" s="11">
        <v>13</v>
      </c>
      <c r="Q14" s="11">
        <v>14</v>
      </c>
      <c r="R14" s="11">
        <v>15</v>
      </c>
      <c r="S14" s="11">
        <v>16</v>
      </c>
      <c r="T14" s="11">
        <v>17</v>
      </c>
      <c r="U14" s="11">
        <v>18</v>
      </c>
      <c r="V14" s="11">
        <v>19</v>
      </c>
      <c r="W14" s="11">
        <v>20</v>
      </c>
      <c r="X14" s="11">
        <v>21</v>
      </c>
      <c r="Y14" s="11">
        <v>22</v>
      </c>
      <c r="Z14" s="11">
        <v>23</v>
      </c>
      <c r="AA14" s="11">
        <v>24</v>
      </c>
      <c r="AB14" s="11">
        <v>25</v>
      </c>
      <c r="AC14" s="11">
        <v>26</v>
      </c>
      <c r="AD14" s="11">
        <v>27</v>
      </c>
      <c r="AE14" s="11">
        <v>28</v>
      </c>
      <c r="AF14" s="11">
        <v>29</v>
      </c>
      <c r="AG14" s="11">
        <v>30</v>
      </c>
      <c r="AH14" s="11">
        <v>31</v>
      </c>
      <c r="AI14" s="11">
        <v>32</v>
      </c>
      <c r="AJ14" s="11">
        <v>33</v>
      </c>
      <c r="AK14" s="11">
        <v>34</v>
      </c>
      <c r="AL14" s="11">
        <v>35</v>
      </c>
      <c r="AM14" s="11">
        <v>36</v>
      </c>
      <c r="AN14" s="11">
        <v>37</v>
      </c>
      <c r="AO14" s="11">
        <v>38</v>
      </c>
      <c r="AP14" s="11">
        <v>39</v>
      </c>
      <c r="AQ14" s="11">
        <v>40</v>
      </c>
      <c r="AR14" s="11">
        <v>41</v>
      </c>
      <c r="AS14" s="11">
        <v>42</v>
      </c>
      <c r="AT14" s="11">
        <v>43</v>
      </c>
      <c r="AU14" s="11">
        <v>44</v>
      </c>
      <c r="AV14" s="11">
        <v>45</v>
      </c>
      <c r="AW14" s="11">
        <v>46</v>
      </c>
      <c r="AX14" s="11">
        <v>47</v>
      </c>
      <c r="AY14" s="11">
        <v>48</v>
      </c>
      <c r="AZ14" s="11">
        <v>49</v>
      </c>
      <c r="BA14" s="11">
        <v>50</v>
      </c>
      <c r="BB14" s="11">
        <v>51</v>
      </c>
      <c r="BC14" s="11">
        <v>52</v>
      </c>
      <c r="BD14" s="11">
        <v>53</v>
      </c>
      <c r="BE14" s="11">
        <v>54</v>
      </c>
      <c r="BF14" s="11">
        <v>55</v>
      </c>
      <c r="BG14" s="11">
        <v>56</v>
      </c>
      <c r="BH14" s="11">
        <v>57</v>
      </c>
      <c r="BI14" s="11">
        <v>58</v>
      </c>
      <c r="BJ14" s="11">
        <v>59</v>
      </c>
      <c r="BK14" s="11">
        <v>60</v>
      </c>
      <c r="BL14" s="11">
        <v>61</v>
      </c>
      <c r="BM14" s="11">
        <v>62</v>
      </c>
      <c r="BN14" s="11">
        <v>63</v>
      </c>
      <c r="BO14" s="11">
        <v>64</v>
      </c>
      <c r="BP14" s="11">
        <v>65</v>
      </c>
      <c r="BQ14" s="11">
        <v>66</v>
      </c>
      <c r="BR14" s="11">
        <v>67</v>
      </c>
      <c r="BS14" s="11">
        <v>68</v>
      </c>
      <c r="BT14" s="11">
        <v>69</v>
      </c>
      <c r="BU14" s="11">
        <v>70</v>
      </c>
      <c r="BV14" s="11">
        <v>71</v>
      </c>
      <c r="BW14" s="11">
        <v>72</v>
      </c>
      <c r="BX14" s="11">
        <v>73</v>
      </c>
      <c r="BY14" s="11">
        <v>74</v>
      </c>
      <c r="BZ14" s="11">
        <v>75</v>
      </c>
      <c r="CA14" s="11">
        <v>76</v>
      </c>
      <c r="CB14" s="11">
        <v>77</v>
      </c>
      <c r="CC14" s="11">
        <v>78</v>
      </c>
      <c r="CD14" s="11">
        <v>79</v>
      </c>
      <c r="CE14" s="11">
        <v>80</v>
      </c>
      <c r="CF14" s="13">
        <v>81</v>
      </c>
      <c r="CG14" s="13">
        <v>82</v>
      </c>
      <c r="CH14" s="18">
        <v>83</v>
      </c>
      <c r="CI14" s="18">
        <v>84</v>
      </c>
    </row>
    <row r="15" spans="1:87" ht="14.45" customHeight="1" x14ac:dyDescent="0.25">
      <c r="A15" s="4"/>
      <c r="B15" s="2">
        <v>45261</v>
      </c>
      <c r="C15" s="1" t="s">
        <v>60</v>
      </c>
      <c r="D15" s="2">
        <v>45262</v>
      </c>
      <c r="E15" s="15">
        <f t="shared" ref="E15:E36" si="0">IF(C15="1",$F$1,D15)</f>
        <v>45262</v>
      </c>
      <c r="F15" s="20">
        <v>235024540.91</v>
      </c>
      <c r="G15" s="20">
        <v>105517250.01000001</v>
      </c>
      <c r="H15" s="20">
        <v>576794306.45000005</v>
      </c>
      <c r="I15" s="20">
        <v>0</v>
      </c>
      <c r="J15" s="20">
        <v>4528666958.5200005</v>
      </c>
      <c r="K15" s="20"/>
      <c r="L15" s="20"/>
      <c r="M15" s="20">
        <v>0</v>
      </c>
      <c r="N15" s="20">
        <v>2702000000</v>
      </c>
      <c r="O15" s="20">
        <v>0</v>
      </c>
      <c r="P15" s="20"/>
      <c r="Q15" s="20">
        <v>0</v>
      </c>
      <c r="R15" s="20">
        <v>34616257.119999997</v>
      </c>
      <c r="S15" s="20">
        <v>34616257.119999997</v>
      </c>
      <c r="T15" s="20"/>
      <c r="U15" s="20"/>
      <c r="V15" s="20"/>
      <c r="W15" s="20"/>
      <c r="X15" s="20">
        <v>797324857.74000001</v>
      </c>
      <c r="Y15" s="20">
        <v>0</v>
      </c>
      <c r="Z15" s="20">
        <v>7279731283.0200005</v>
      </c>
      <c r="AA15" s="20">
        <v>140087584.88999999</v>
      </c>
      <c r="AB15" s="20">
        <v>93902753.310000002</v>
      </c>
      <c r="AC15" s="20">
        <v>26924495.16</v>
      </c>
      <c r="AD15" s="20">
        <v>1666164495.9400001</v>
      </c>
      <c r="AE15" s="20">
        <v>77700409.180000007</v>
      </c>
      <c r="AF15" s="20"/>
      <c r="AG15" s="20"/>
      <c r="AH15" s="20"/>
      <c r="AI15" s="20"/>
      <c r="AJ15" s="20">
        <v>125946019.87</v>
      </c>
      <c r="AK15" s="20">
        <v>18944968.359999999</v>
      </c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>
        <v>37966878.299999997</v>
      </c>
      <c r="AW15" s="20">
        <v>1082812.24</v>
      </c>
      <c r="AX15" s="20">
        <v>60328036.43</v>
      </c>
      <c r="AY15" s="20">
        <v>54827460.539999999</v>
      </c>
      <c r="AZ15" s="20">
        <v>283603.12</v>
      </c>
      <c r="BA15" s="20"/>
      <c r="BB15" s="20">
        <v>89703474.829999998</v>
      </c>
      <c r="BC15" s="20">
        <v>84943703.400000006</v>
      </c>
      <c r="BD15" s="20"/>
      <c r="BE15" s="20"/>
      <c r="BF15" s="20"/>
      <c r="BG15" s="20"/>
      <c r="BH15" s="20"/>
      <c r="BI15" s="20"/>
      <c r="BJ15" s="20">
        <v>2030641178.01</v>
      </c>
      <c r="BK15" s="20">
        <v>262688681.78</v>
      </c>
      <c r="BL15" s="20">
        <v>14154108.050000001</v>
      </c>
      <c r="BM15" s="20">
        <v>285.01</v>
      </c>
      <c r="BN15" s="20">
        <v>19610340.859999999</v>
      </c>
      <c r="BO15" s="20">
        <v>428275.57</v>
      </c>
      <c r="BP15" s="20"/>
      <c r="BQ15" s="20"/>
      <c r="BR15" s="20"/>
      <c r="BS15" s="20"/>
      <c r="BT15" s="20">
        <v>495369017.24000001</v>
      </c>
      <c r="BU15" s="20">
        <v>464855943.50999999</v>
      </c>
      <c r="BV15" s="20">
        <v>43867658.060000002</v>
      </c>
      <c r="BW15" s="20"/>
      <c r="BX15" s="20"/>
      <c r="BY15" s="20"/>
      <c r="BZ15" s="20">
        <v>54733890.700000003</v>
      </c>
      <c r="CA15" s="20">
        <v>54530250</v>
      </c>
      <c r="CB15" s="20">
        <v>25800873.27</v>
      </c>
      <c r="CC15" s="20">
        <v>527918.85</v>
      </c>
      <c r="CD15" s="20">
        <v>653535888.17999995</v>
      </c>
      <c r="CE15" s="20">
        <v>520342672.94</v>
      </c>
      <c r="CF15" s="20">
        <v>1377105289.8299999</v>
      </c>
      <c r="CG15" s="20">
        <v>65672170.439999998</v>
      </c>
      <c r="CH15" s="19">
        <v>528.62559999999996</v>
      </c>
      <c r="CI15" s="19">
        <v>213.3135</v>
      </c>
    </row>
    <row r="16" spans="1:87" ht="14.45" customHeight="1" x14ac:dyDescent="0.25">
      <c r="A16" s="4"/>
      <c r="B16" s="2">
        <v>45264</v>
      </c>
      <c r="C16" s="1" t="s">
        <v>60</v>
      </c>
      <c r="D16" s="2">
        <v>45265</v>
      </c>
      <c r="E16" s="15">
        <f t="shared" si="0"/>
        <v>45265</v>
      </c>
      <c r="F16" s="20">
        <v>200393067.16999999</v>
      </c>
      <c r="G16" s="20">
        <v>99826404.870000005</v>
      </c>
      <c r="H16" s="20">
        <v>329548435.35000002</v>
      </c>
      <c r="I16" s="20">
        <v>0</v>
      </c>
      <c r="J16" s="20">
        <v>4688240571.4200001</v>
      </c>
      <c r="K16" s="20"/>
      <c r="L16" s="20"/>
      <c r="M16" s="20">
        <v>0</v>
      </c>
      <c r="N16" s="20">
        <v>2792000000</v>
      </c>
      <c r="O16" s="20">
        <v>0</v>
      </c>
      <c r="P16" s="20"/>
      <c r="Q16" s="20">
        <v>0</v>
      </c>
      <c r="R16" s="20">
        <v>34718239.079999998</v>
      </c>
      <c r="S16" s="20">
        <v>34718239.079999998</v>
      </c>
      <c r="T16" s="20"/>
      <c r="U16" s="20"/>
      <c r="V16" s="20"/>
      <c r="W16" s="20"/>
      <c r="X16" s="20">
        <v>797324857.74000001</v>
      </c>
      <c r="Y16" s="20">
        <v>0</v>
      </c>
      <c r="Z16" s="20">
        <v>7247530221.8400002</v>
      </c>
      <c r="AA16" s="20">
        <v>134499410.50999999</v>
      </c>
      <c r="AB16" s="20">
        <v>91607188.599999994</v>
      </c>
      <c r="AC16" s="20">
        <v>26448687.07</v>
      </c>
      <c r="AD16" s="20">
        <v>1649284555.21</v>
      </c>
      <c r="AE16" s="20">
        <v>78387288.560000002</v>
      </c>
      <c r="AF16" s="20"/>
      <c r="AG16" s="20"/>
      <c r="AH16" s="20"/>
      <c r="AI16" s="20"/>
      <c r="AJ16" s="20">
        <v>125379603.7</v>
      </c>
      <c r="AK16" s="20">
        <v>18981003.129999999</v>
      </c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>
        <v>198468679.78999999</v>
      </c>
      <c r="AW16" s="20">
        <v>8822913.0299999993</v>
      </c>
      <c r="AX16" s="20">
        <v>37679307.869999997</v>
      </c>
      <c r="AY16" s="20">
        <v>34508043.259999998</v>
      </c>
      <c r="AZ16" s="20">
        <v>253288.12</v>
      </c>
      <c r="BA16" s="20"/>
      <c r="BB16" s="20">
        <v>74973452.319999993</v>
      </c>
      <c r="BC16" s="20">
        <v>65502220.630000003</v>
      </c>
      <c r="BD16" s="20"/>
      <c r="BE16" s="20"/>
      <c r="BF16" s="20"/>
      <c r="BG16" s="20"/>
      <c r="BH16" s="20"/>
      <c r="BI16" s="20"/>
      <c r="BJ16" s="20">
        <v>2134363202.9300001</v>
      </c>
      <c r="BK16" s="20">
        <v>230909876.66</v>
      </c>
      <c r="BL16" s="20">
        <v>15374869.539999999</v>
      </c>
      <c r="BM16" s="20"/>
      <c r="BN16" s="20">
        <v>26070385.870000001</v>
      </c>
      <c r="BO16" s="20">
        <v>428573.16</v>
      </c>
      <c r="BP16" s="20"/>
      <c r="BQ16" s="20"/>
      <c r="BR16" s="20"/>
      <c r="BS16" s="20"/>
      <c r="BT16" s="20">
        <v>500585989.26999998</v>
      </c>
      <c r="BU16" s="20">
        <v>472147605.08999997</v>
      </c>
      <c r="BV16" s="20">
        <v>44270458.060000002</v>
      </c>
      <c r="BW16" s="20"/>
      <c r="BX16" s="20"/>
      <c r="BY16" s="20"/>
      <c r="BZ16" s="20">
        <v>18241634.07</v>
      </c>
      <c r="CA16" s="20">
        <v>18230300</v>
      </c>
      <c r="CB16" s="20">
        <v>15588277.5</v>
      </c>
      <c r="CC16" s="20">
        <v>73466.289999999994</v>
      </c>
      <c r="CD16" s="20">
        <v>620131614.30999994</v>
      </c>
      <c r="CE16" s="20">
        <v>490879944.54000002</v>
      </c>
      <c r="CF16" s="20">
        <v>1514231588.6199999</v>
      </c>
      <c r="CG16" s="20">
        <v>57727469.159999996</v>
      </c>
      <c r="CH16" s="19">
        <v>478.62759999999997</v>
      </c>
      <c r="CI16" s="19">
        <v>232.99029999999999</v>
      </c>
    </row>
    <row r="17" spans="1:87" ht="14.45" customHeight="1" x14ac:dyDescent="0.25">
      <c r="A17" s="4"/>
      <c r="B17" s="2">
        <v>45265</v>
      </c>
      <c r="C17" s="1" t="s">
        <v>60</v>
      </c>
      <c r="D17" s="2">
        <v>45266</v>
      </c>
      <c r="E17" s="15">
        <f t="shared" si="0"/>
        <v>45266</v>
      </c>
      <c r="F17" s="20">
        <v>177400088.71000001</v>
      </c>
      <c r="G17" s="20">
        <v>94862474.109999999</v>
      </c>
      <c r="H17" s="20">
        <v>334569533.44</v>
      </c>
      <c r="I17" s="20">
        <v>0</v>
      </c>
      <c r="J17" s="20">
        <v>4665656402.1199999</v>
      </c>
      <c r="K17" s="20"/>
      <c r="L17" s="20"/>
      <c r="M17" s="20">
        <v>0</v>
      </c>
      <c r="N17" s="20">
        <v>2803000000</v>
      </c>
      <c r="O17" s="20">
        <v>0</v>
      </c>
      <c r="P17" s="20"/>
      <c r="Q17" s="20">
        <v>0</v>
      </c>
      <c r="R17" s="20">
        <v>34792225.990000002</v>
      </c>
      <c r="S17" s="20">
        <v>34792225.990000002</v>
      </c>
      <c r="T17" s="20"/>
      <c r="U17" s="20"/>
      <c r="V17" s="20"/>
      <c r="W17" s="20"/>
      <c r="X17" s="20">
        <v>797324857.74000001</v>
      </c>
      <c r="Y17" s="20">
        <v>0</v>
      </c>
      <c r="Z17" s="20">
        <v>7218048355.0799999</v>
      </c>
      <c r="AA17" s="20">
        <v>129609662.66</v>
      </c>
      <c r="AB17" s="20">
        <v>92622110.340000004</v>
      </c>
      <c r="AC17" s="20">
        <v>26376921.969999999</v>
      </c>
      <c r="AD17" s="20">
        <v>1658205105.29</v>
      </c>
      <c r="AE17" s="20">
        <v>78055877.780000001</v>
      </c>
      <c r="AF17" s="20"/>
      <c r="AG17" s="20"/>
      <c r="AH17" s="20"/>
      <c r="AI17" s="20"/>
      <c r="AJ17" s="20">
        <v>121122788</v>
      </c>
      <c r="AK17" s="20">
        <v>20260289.489999998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>
        <v>200653380.81999999</v>
      </c>
      <c r="AW17" s="20">
        <v>8835215.8399999999</v>
      </c>
      <c r="AX17" s="20">
        <v>40892460.899999999</v>
      </c>
      <c r="AY17" s="20">
        <v>36934354.130000003</v>
      </c>
      <c r="AZ17" s="20">
        <v>161015.03</v>
      </c>
      <c r="BA17" s="20"/>
      <c r="BB17" s="20">
        <v>108363478.77</v>
      </c>
      <c r="BC17" s="20">
        <v>101483124.39</v>
      </c>
      <c r="BD17" s="20"/>
      <c r="BE17" s="20"/>
      <c r="BF17" s="20"/>
      <c r="BG17" s="20"/>
      <c r="BH17" s="20"/>
      <c r="BI17" s="20"/>
      <c r="BJ17" s="20">
        <v>2175632347.6100001</v>
      </c>
      <c r="BK17" s="20">
        <v>270421025.72000003</v>
      </c>
      <c r="BL17" s="20">
        <v>14172808.300000001</v>
      </c>
      <c r="BM17" s="20"/>
      <c r="BN17" s="20">
        <v>25970669.620000001</v>
      </c>
      <c r="BO17" s="20">
        <v>429332</v>
      </c>
      <c r="BP17" s="20"/>
      <c r="BQ17" s="20"/>
      <c r="BR17" s="20"/>
      <c r="BS17" s="20"/>
      <c r="BT17" s="20">
        <v>403629463.31</v>
      </c>
      <c r="BU17" s="20">
        <v>377773281.31999999</v>
      </c>
      <c r="BV17" s="20">
        <v>44270458.060000002</v>
      </c>
      <c r="BW17" s="20"/>
      <c r="BX17" s="20"/>
      <c r="BY17" s="20"/>
      <c r="BZ17" s="20">
        <v>109909032.70999999</v>
      </c>
      <c r="CA17" s="20">
        <v>109614900</v>
      </c>
      <c r="CB17" s="20">
        <v>11483228.800000001</v>
      </c>
      <c r="CC17" s="20">
        <v>199200.4</v>
      </c>
      <c r="CD17" s="20">
        <v>609435660.79999995</v>
      </c>
      <c r="CE17" s="20">
        <v>488016713.72000003</v>
      </c>
      <c r="CF17" s="20">
        <v>1566196686.8099999</v>
      </c>
      <c r="CG17" s="20">
        <v>67605256.430000007</v>
      </c>
      <c r="CH17" s="19">
        <v>460.86470000000003</v>
      </c>
      <c r="CI17" s="19">
        <v>191.71539999999999</v>
      </c>
    </row>
    <row r="18" spans="1:87" ht="14.45" customHeight="1" x14ac:dyDescent="0.25">
      <c r="A18" s="4"/>
      <c r="B18" s="2">
        <v>45266</v>
      </c>
      <c r="C18" s="1" t="s">
        <v>60</v>
      </c>
      <c r="D18" s="2">
        <v>45267</v>
      </c>
      <c r="E18" s="15">
        <f t="shared" si="0"/>
        <v>45267</v>
      </c>
      <c r="F18" s="20">
        <v>166956662.66999999</v>
      </c>
      <c r="G18" s="20">
        <v>88636600.469999999</v>
      </c>
      <c r="H18" s="20">
        <v>329965199.48000002</v>
      </c>
      <c r="I18" s="20">
        <v>0</v>
      </c>
      <c r="J18" s="20">
        <v>4621054408.7200003</v>
      </c>
      <c r="K18" s="20"/>
      <c r="L18" s="20"/>
      <c r="M18" s="20">
        <v>0</v>
      </c>
      <c r="N18" s="20">
        <v>2833000000</v>
      </c>
      <c r="O18" s="20">
        <v>0</v>
      </c>
      <c r="P18" s="20"/>
      <c r="Q18" s="20">
        <v>0</v>
      </c>
      <c r="R18" s="20">
        <v>34909824.229999997</v>
      </c>
      <c r="S18" s="20">
        <v>34909824.229999997</v>
      </c>
      <c r="T18" s="20"/>
      <c r="U18" s="20"/>
      <c r="V18" s="20"/>
      <c r="W18" s="20"/>
      <c r="X18" s="20">
        <v>797324857.74000001</v>
      </c>
      <c r="Y18" s="20">
        <v>0</v>
      </c>
      <c r="Z18" s="20">
        <v>7188516565.04</v>
      </c>
      <c r="AA18" s="20">
        <v>123501752.38</v>
      </c>
      <c r="AB18" s="20">
        <v>93442930.840000004</v>
      </c>
      <c r="AC18" s="20">
        <v>26248097.780000001</v>
      </c>
      <c r="AD18" s="20">
        <v>1657319330.54</v>
      </c>
      <c r="AE18" s="20">
        <v>79760947.420000002</v>
      </c>
      <c r="AF18" s="20"/>
      <c r="AG18" s="20"/>
      <c r="AH18" s="20"/>
      <c r="AI18" s="20"/>
      <c r="AJ18" s="20">
        <v>124449471.2</v>
      </c>
      <c r="AK18" s="20">
        <v>20165273.859999999</v>
      </c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>
        <v>203605847.66999999</v>
      </c>
      <c r="AW18" s="20">
        <v>9067552.3499999996</v>
      </c>
      <c r="AX18" s="20">
        <v>44031715.939999998</v>
      </c>
      <c r="AY18" s="20">
        <v>39737593.149999999</v>
      </c>
      <c r="AZ18" s="20">
        <v>208139.01</v>
      </c>
      <c r="BA18" s="20"/>
      <c r="BB18" s="20">
        <v>62869509.640000001</v>
      </c>
      <c r="BC18" s="20">
        <v>57186280.869999997</v>
      </c>
      <c r="BD18" s="20"/>
      <c r="BE18" s="20"/>
      <c r="BF18" s="20"/>
      <c r="BG18" s="20"/>
      <c r="BH18" s="20"/>
      <c r="BI18" s="20"/>
      <c r="BJ18" s="20">
        <v>2145277159.8800001</v>
      </c>
      <c r="BK18" s="20">
        <v>230635833.84999999</v>
      </c>
      <c r="BL18" s="20">
        <v>13477349.289999999</v>
      </c>
      <c r="BM18" s="20"/>
      <c r="BN18" s="20">
        <v>26936128.899999999</v>
      </c>
      <c r="BO18" s="20">
        <v>429716.94</v>
      </c>
      <c r="BP18" s="20"/>
      <c r="BQ18" s="20"/>
      <c r="BR18" s="20"/>
      <c r="BS18" s="20"/>
      <c r="BT18" s="20">
        <v>385728825.13999999</v>
      </c>
      <c r="BU18" s="20">
        <v>364225964.94999999</v>
      </c>
      <c r="BV18" s="20">
        <v>44270458.060000002</v>
      </c>
      <c r="BW18" s="20"/>
      <c r="BX18" s="20"/>
      <c r="BY18" s="20"/>
      <c r="BZ18" s="20">
        <v>73582469.709999993</v>
      </c>
      <c r="CA18" s="20">
        <v>73323600</v>
      </c>
      <c r="CB18" s="20">
        <v>11171582.779999999</v>
      </c>
      <c r="CC18" s="20">
        <v>222550.83</v>
      </c>
      <c r="CD18" s="20">
        <v>555166813.88</v>
      </c>
      <c r="CE18" s="20">
        <v>438201832.72000003</v>
      </c>
      <c r="CF18" s="20">
        <v>1590110346</v>
      </c>
      <c r="CG18" s="20">
        <v>57658958.460000001</v>
      </c>
      <c r="CH18" s="19">
        <v>452.07659999999998</v>
      </c>
      <c r="CI18" s="19">
        <v>214.1935</v>
      </c>
    </row>
    <row r="19" spans="1:87" ht="14.45" customHeight="1" x14ac:dyDescent="0.25">
      <c r="A19" s="4"/>
      <c r="B19" s="2">
        <v>45267</v>
      </c>
      <c r="C19" s="1" t="s">
        <v>60</v>
      </c>
      <c r="D19" s="2">
        <v>45268</v>
      </c>
      <c r="E19" s="15">
        <f t="shared" si="0"/>
        <v>45268</v>
      </c>
      <c r="F19" s="20">
        <v>169275850.33000001</v>
      </c>
      <c r="G19" s="20">
        <v>90418854.829999998</v>
      </c>
      <c r="H19" s="20">
        <v>334010701.35000002</v>
      </c>
      <c r="I19" s="20">
        <v>0</v>
      </c>
      <c r="J19" s="20">
        <v>4728003271.5200005</v>
      </c>
      <c r="K19" s="20"/>
      <c r="L19" s="20"/>
      <c r="M19" s="20">
        <v>0</v>
      </c>
      <c r="N19" s="20">
        <v>2601000000</v>
      </c>
      <c r="O19" s="20">
        <v>0</v>
      </c>
      <c r="P19" s="20"/>
      <c r="Q19" s="20">
        <v>0</v>
      </c>
      <c r="R19" s="20">
        <v>35252328.479999997</v>
      </c>
      <c r="S19" s="20">
        <v>35252328.479999997</v>
      </c>
      <c r="T19" s="20"/>
      <c r="U19" s="20"/>
      <c r="V19" s="20"/>
      <c r="W19" s="20"/>
      <c r="X19" s="20">
        <v>797324857.74000001</v>
      </c>
      <c r="Y19" s="20">
        <v>0</v>
      </c>
      <c r="Z19" s="20">
        <v>7070172840.0200005</v>
      </c>
      <c r="AA19" s="20">
        <v>125626729.39</v>
      </c>
      <c r="AB19" s="20">
        <v>94696609.359999999</v>
      </c>
      <c r="AC19" s="20">
        <v>26401268.239999998</v>
      </c>
      <c r="AD19" s="20">
        <v>1596265736.1800001</v>
      </c>
      <c r="AE19" s="20">
        <v>76311362.260000005</v>
      </c>
      <c r="AF19" s="20"/>
      <c r="AG19" s="20"/>
      <c r="AH19" s="20">
        <v>2100</v>
      </c>
      <c r="AI19" s="20"/>
      <c r="AJ19" s="20">
        <v>126887686.56999999</v>
      </c>
      <c r="AK19" s="20">
        <v>20432477.300000001</v>
      </c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>
        <v>203617304.22999999</v>
      </c>
      <c r="AW19" s="20">
        <v>9044193.2100000009</v>
      </c>
      <c r="AX19" s="20">
        <v>51694763.060000002</v>
      </c>
      <c r="AY19" s="20">
        <v>47369031.32</v>
      </c>
      <c r="AZ19" s="20">
        <v>113004.52</v>
      </c>
      <c r="BA19" s="20"/>
      <c r="BB19" s="20">
        <v>93494929.25</v>
      </c>
      <c r="BC19" s="20">
        <v>88370862.730000004</v>
      </c>
      <c r="BD19" s="20"/>
      <c r="BE19" s="20"/>
      <c r="BF19" s="20"/>
      <c r="BG19" s="20"/>
      <c r="BH19" s="20"/>
      <c r="BI19" s="20"/>
      <c r="BJ19" s="20">
        <v>2114345002.77</v>
      </c>
      <c r="BK19" s="20">
        <v>266177938.03999999</v>
      </c>
      <c r="BL19" s="20">
        <v>12502064.27</v>
      </c>
      <c r="BM19" s="20"/>
      <c r="BN19" s="20">
        <v>24885210.68</v>
      </c>
      <c r="BO19" s="20">
        <v>209100.62</v>
      </c>
      <c r="BP19" s="20"/>
      <c r="BQ19" s="20"/>
      <c r="BR19" s="20"/>
      <c r="BS19" s="20"/>
      <c r="BT19" s="20">
        <v>415127854.85000002</v>
      </c>
      <c r="BU19" s="20">
        <v>397089334.44</v>
      </c>
      <c r="BV19" s="20">
        <v>44270458.060000002</v>
      </c>
      <c r="BW19" s="20"/>
      <c r="BX19" s="20"/>
      <c r="BY19" s="20"/>
      <c r="BZ19" s="20">
        <v>128448648.06999999</v>
      </c>
      <c r="CA19" s="20">
        <v>128417100</v>
      </c>
      <c r="CB19" s="20">
        <v>11351384.689999999</v>
      </c>
      <c r="CC19" s="20">
        <v>305452.37</v>
      </c>
      <c r="CD19" s="20">
        <v>636585620.62</v>
      </c>
      <c r="CE19" s="20">
        <v>526020987.43000001</v>
      </c>
      <c r="CF19" s="20">
        <v>1477759382.1500001</v>
      </c>
      <c r="CG19" s="20">
        <v>66544484.509999998</v>
      </c>
      <c r="CH19" s="19">
        <v>478.43869999999998</v>
      </c>
      <c r="CI19" s="19">
        <v>188.7861</v>
      </c>
    </row>
    <row r="20" spans="1:87" ht="14.45" customHeight="1" x14ac:dyDescent="0.25">
      <c r="A20" s="4"/>
      <c r="B20" s="2">
        <v>45268</v>
      </c>
      <c r="C20" s="1" t="s">
        <v>60</v>
      </c>
      <c r="D20" s="2">
        <v>45269</v>
      </c>
      <c r="E20" s="15">
        <f t="shared" si="0"/>
        <v>45269</v>
      </c>
      <c r="F20" s="20">
        <v>186988803.87</v>
      </c>
      <c r="G20" s="20">
        <v>84167120.370000005</v>
      </c>
      <c r="H20" s="20">
        <v>350603911.42000002</v>
      </c>
      <c r="I20" s="20">
        <v>0</v>
      </c>
      <c r="J20" s="20">
        <v>4724598726.4200001</v>
      </c>
      <c r="K20" s="20"/>
      <c r="L20" s="20"/>
      <c r="M20" s="20">
        <v>0</v>
      </c>
      <c r="N20" s="20">
        <v>2717000000</v>
      </c>
      <c r="O20" s="20">
        <v>0</v>
      </c>
      <c r="P20" s="20"/>
      <c r="Q20" s="20">
        <v>0</v>
      </c>
      <c r="R20" s="20">
        <v>35234649.759999998</v>
      </c>
      <c r="S20" s="20">
        <v>35234649.759999998</v>
      </c>
      <c r="T20" s="20"/>
      <c r="U20" s="20"/>
      <c r="V20" s="20"/>
      <c r="W20" s="20"/>
      <c r="X20" s="20">
        <v>797324857.74000001</v>
      </c>
      <c r="Y20" s="20">
        <v>0</v>
      </c>
      <c r="Z20" s="20">
        <v>7217057009.4099998</v>
      </c>
      <c r="AA20" s="20">
        <v>119357545.81</v>
      </c>
      <c r="AB20" s="20">
        <v>94372162.010000005</v>
      </c>
      <c r="AC20" s="20">
        <v>25630954.699999999</v>
      </c>
      <c r="AD20" s="20">
        <v>1658942358.95</v>
      </c>
      <c r="AE20" s="20">
        <v>81532821.010000005</v>
      </c>
      <c r="AF20" s="20"/>
      <c r="AG20" s="20"/>
      <c r="AH20" s="20"/>
      <c r="AI20" s="20"/>
      <c r="AJ20" s="20">
        <v>128692324.98</v>
      </c>
      <c r="AK20" s="20">
        <v>20147990.969999999</v>
      </c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>
        <v>201068287.02000001</v>
      </c>
      <c r="AW20" s="20">
        <v>9033406.3100000005</v>
      </c>
      <c r="AX20" s="20">
        <v>49543287.280000001</v>
      </c>
      <c r="AY20" s="20">
        <v>46429412.549999997</v>
      </c>
      <c r="AZ20" s="20">
        <v>33677094.909999996</v>
      </c>
      <c r="BA20" s="20">
        <v>33571600</v>
      </c>
      <c r="BB20" s="20">
        <v>122962278.78</v>
      </c>
      <c r="BC20" s="20">
        <v>115397056.44</v>
      </c>
      <c r="BD20" s="20"/>
      <c r="BE20" s="20"/>
      <c r="BF20" s="20"/>
      <c r="BG20" s="20"/>
      <c r="BH20" s="20"/>
      <c r="BI20" s="20"/>
      <c r="BJ20" s="20">
        <v>2235127541.77</v>
      </c>
      <c r="BK20" s="20">
        <v>329992863.19999999</v>
      </c>
      <c r="BL20" s="20">
        <v>10684271.890000001</v>
      </c>
      <c r="BM20" s="20"/>
      <c r="BN20" s="20">
        <v>21336188.91</v>
      </c>
      <c r="BO20" s="20"/>
      <c r="BP20" s="20"/>
      <c r="BQ20" s="20"/>
      <c r="BR20" s="20"/>
      <c r="BS20" s="20"/>
      <c r="BT20" s="20">
        <v>465642362.75</v>
      </c>
      <c r="BU20" s="20">
        <v>440694233.79000002</v>
      </c>
      <c r="BV20" s="20">
        <v>33283717.68</v>
      </c>
      <c r="BW20" s="20"/>
      <c r="BX20" s="20"/>
      <c r="BY20" s="20"/>
      <c r="BZ20" s="20">
        <v>161863403.52000001</v>
      </c>
      <c r="CA20" s="20">
        <v>161846337.06999999</v>
      </c>
      <c r="CB20" s="20">
        <v>13736595.279999999</v>
      </c>
      <c r="CC20" s="20">
        <v>425679.28</v>
      </c>
      <c r="CD20" s="20">
        <v>706546540.02999997</v>
      </c>
      <c r="CE20" s="20">
        <v>602966250.13999999</v>
      </c>
      <c r="CF20" s="20">
        <v>1528581001.74</v>
      </c>
      <c r="CG20" s="20">
        <v>82498215.799999997</v>
      </c>
      <c r="CH20" s="19">
        <v>472.14100000000002</v>
      </c>
      <c r="CI20" s="19">
        <v>144.6789</v>
      </c>
    </row>
    <row r="21" spans="1:87" ht="14.45" customHeight="1" x14ac:dyDescent="0.25">
      <c r="A21" s="4"/>
      <c r="B21" s="2">
        <v>45271</v>
      </c>
      <c r="C21" s="1" t="s">
        <v>60</v>
      </c>
      <c r="D21" s="2">
        <v>45272</v>
      </c>
      <c r="E21" s="15">
        <f t="shared" si="0"/>
        <v>45272</v>
      </c>
      <c r="F21" s="20">
        <v>175899992.12</v>
      </c>
      <c r="G21" s="20">
        <v>92032603.620000005</v>
      </c>
      <c r="H21" s="20">
        <v>525166889.48000002</v>
      </c>
      <c r="I21" s="20">
        <v>0</v>
      </c>
      <c r="J21" s="20">
        <v>4724965487.8199997</v>
      </c>
      <c r="K21" s="20"/>
      <c r="L21" s="20"/>
      <c r="M21" s="20">
        <v>0</v>
      </c>
      <c r="N21" s="20">
        <v>2727000000</v>
      </c>
      <c r="O21" s="20">
        <v>0</v>
      </c>
      <c r="P21" s="20"/>
      <c r="Q21" s="20">
        <v>0</v>
      </c>
      <c r="R21" s="20">
        <v>35302097.920000002</v>
      </c>
      <c r="S21" s="20">
        <v>35302097.920000002</v>
      </c>
      <c r="T21" s="20"/>
      <c r="U21" s="20"/>
      <c r="V21" s="20"/>
      <c r="W21" s="20"/>
      <c r="X21" s="20">
        <v>840488323.52999997</v>
      </c>
      <c r="Y21" s="20">
        <v>0</v>
      </c>
      <c r="Z21" s="20">
        <v>7347800989.8900003</v>
      </c>
      <c r="AA21" s="20">
        <v>127289547.62</v>
      </c>
      <c r="AB21" s="20">
        <v>95327119.230000004</v>
      </c>
      <c r="AC21" s="20">
        <v>26219520.210000001</v>
      </c>
      <c r="AD21" s="20">
        <v>1693192281.23</v>
      </c>
      <c r="AE21" s="20">
        <v>85551888.069999993</v>
      </c>
      <c r="AF21" s="20"/>
      <c r="AG21" s="20"/>
      <c r="AH21" s="20"/>
      <c r="AI21" s="20"/>
      <c r="AJ21" s="20">
        <v>136414992.00999999</v>
      </c>
      <c r="AK21" s="20">
        <v>19087476.039999999</v>
      </c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>
        <v>200994934.47</v>
      </c>
      <c r="AW21" s="20">
        <v>9610125.8699999992</v>
      </c>
      <c r="AX21" s="20">
        <v>42633935.270000003</v>
      </c>
      <c r="AY21" s="20">
        <v>39638842.07</v>
      </c>
      <c r="AZ21" s="20">
        <v>68959.89</v>
      </c>
      <c r="BA21" s="20"/>
      <c r="BB21" s="20">
        <v>186790636.91999999</v>
      </c>
      <c r="BC21" s="20">
        <v>179612053.21000001</v>
      </c>
      <c r="BD21" s="20"/>
      <c r="BE21" s="20"/>
      <c r="BF21" s="20"/>
      <c r="BG21" s="20"/>
      <c r="BH21" s="20"/>
      <c r="BI21" s="20"/>
      <c r="BJ21" s="20">
        <v>2309532425.1500001</v>
      </c>
      <c r="BK21" s="20">
        <v>353924512.01999998</v>
      </c>
      <c r="BL21" s="20">
        <v>12461743.310000001</v>
      </c>
      <c r="BM21" s="20"/>
      <c r="BN21" s="20">
        <v>29479233.170000002</v>
      </c>
      <c r="BO21" s="20">
        <v>241238.3</v>
      </c>
      <c r="BP21" s="20"/>
      <c r="BQ21" s="20"/>
      <c r="BR21" s="20"/>
      <c r="BS21" s="20"/>
      <c r="BT21" s="20">
        <v>318807516.60000002</v>
      </c>
      <c r="BU21" s="20">
        <v>309264316.92000002</v>
      </c>
      <c r="BV21" s="20">
        <v>33283717.68</v>
      </c>
      <c r="BW21" s="20"/>
      <c r="BX21" s="20"/>
      <c r="BY21" s="20"/>
      <c r="BZ21" s="20">
        <v>316737821.27999997</v>
      </c>
      <c r="CA21" s="20">
        <v>316474232.48000002</v>
      </c>
      <c r="CB21" s="20">
        <v>15659767.609999999</v>
      </c>
      <c r="CC21" s="20">
        <v>1949691.02</v>
      </c>
      <c r="CD21" s="20">
        <v>726429799.64999998</v>
      </c>
      <c r="CE21" s="20">
        <v>627929478.72000003</v>
      </c>
      <c r="CF21" s="20">
        <v>1583102625.5</v>
      </c>
      <c r="CG21" s="20">
        <v>88481128</v>
      </c>
      <c r="CH21" s="19">
        <v>464.13929999999999</v>
      </c>
      <c r="CI21" s="19">
        <v>143.86070000000001</v>
      </c>
    </row>
    <row r="22" spans="1:87" ht="14.45" customHeight="1" x14ac:dyDescent="0.25">
      <c r="A22" s="4"/>
      <c r="B22" s="2">
        <v>45272</v>
      </c>
      <c r="C22" s="1" t="s">
        <v>60</v>
      </c>
      <c r="D22" s="2">
        <v>45273</v>
      </c>
      <c r="E22" s="15">
        <f t="shared" si="0"/>
        <v>45273</v>
      </c>
      <c r="F22" s="20">
        <v>158970535.44</v>
      </c>
      <c r="G22" s="20">
        <v>85375179.040000007</v>
      </c>
      <c r="H22" s="20">
        <v>473633507.79000002</v>
      </c>
      <c r="I22" s="20">
        <v>0</v>
      </c>
      <c r="J22" s="20">
        <v>4709865519.0200005</v>
      </c>
      <c r="K22" s="20"/>
      <c r="L22" s="20"/>
      <c r="M22" s="20">
        <v>0</v>
      </c>
      <c r="N22" s="20">
        <v>2929000000</v>
      </c>
      <c r="O22" s="20">
        <v>0</v>
      </c>
      <c r="P22" s="20"/>
      <c r="Q22" s="20">
        <v>0</v>
      </c>
      <c r="R22" s="20">
        <v>35426233.280000001</v>
      </c>
      <c r="S22" s="20">
        <v>35426233.280000001</v>
      </c>
      <c r="T22" s="20"/>
      <c r="U22" s="20"/>
      <c r="V22" s="20"/>
      <c r="W22" s="20"/>
      <c r="X22" s="20">
        <v>840488323.52999997</v>
      </c>
      <c r="Y22" s="20">
        <v>0</v>
      </c>
      <c r="Z22" s="20">
        <v>7466362062.7200003</v>
      </c>
      <c r="AA22" s="20">
        <v>120756003.04000001</v>
      </c>
      <c r="AB22" s="20">
        <v>95756314.549999997</v>
      </c>
      <c r="AC22" s="20">
        <v>26713803.960000001</v>
      </c>
      <c r="AD22" s="20">
        <v>1662773040.04</v>
      </c>
      <c r="AE22" s="20">
        <v>92828304.700000003</v>
      </c>
      <c r="AF22" s="20"/>
      <c r="AG22" s="20"/>
      <c r="AH22" s="20"/>
      <c r="AI22" s="20"/>
      <c r="AJ22" s="20">
        <v>185673404.88999999</v>
      </c>
      <c r="AK22" s="20">
        <v>21359682.210000001</v>
      </c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>
        <v>201119671.88999999</v>
      </c>
      <c r="AW22" s="20">
        <v>9627941.9499999993</v>
      </c>
      <c r="AX22" s="20">
        <v>46215581.310000002</v>
      </c>
      <c r="AY22" s="20">
        <v>43865400.659999996</v>
      </c>
      <c r="AZ22" s="20">
        <v>294484.2</v>
      </c>
      <c r="BA22" s="20"/>
      <c r="BB22" s="20">
        <v>75143165.549999997</v>
      </c>
      <c r="BC22" s="20">
        <v>70375690.079999998</v>
      </c>
      <c r="BD22" s="20"/>
      <c r="BE22" s="20"/>
      <c r="BF22" s="20"/>
      <c r="BG22" s="20"/>
      <c r="BH22" s="20"/>
      <c r="BI22" s="20"/>
      <c r="BJ22" s="20">
        <v>2221500849.79</v>
      </c>
      <c r="BK22" s="20">
        <v>258955051.34</v>
      </c>
      <c r="BL22" s="20">
        <v>11991846.890000001</v>
      </c>
      <c r="BM22" s="20"/>
      <c r="BN22" s="20">
        <v>28537706.140000001</v>
      </c>
      <c r="BO22" s="20">
        <v>241774.26</v>
      </c>
      <c r="BP22" s="20"/>
      <c r="BQ22" s="20"/>
      <c r="BR22" s="20"/>
      <c r="BS22" s="20"/>
      <c r="BT22" s="20">
        <v>307406908.39999998</v>
      </c>
      <c r="BU22" s="20">
        <v>301685676.25</v>
      </c>
      <c r="BV22" s="20">
        <v>33283717.68</v>
      </c>
      <c r="BW22" s="20"/>
      <c r="BX22" s="20"/>
      <c r="BY22" s="20"/>
      <c r="BZ22" s="20">
        <v>191808157.37</v>
      </c>
      <c r="CA22" s="20">
        <v>191732320</v>
      </c>
      <c r="CB22" s="20">
        <v>10115171.82</v>
      </c>
      <c r="CC22" s="20">
        <v>427374.09</v>
      </c>
      <c r="CD22" s="20">
        <v>583143508.29999995</v>
      </c>
      <c r="CE22" s="20">
        <v>494087144.60000002</v>
      </c>
      <c r="CF22" s="20">
        <v>1638357341.49</v>
      </c>
      <c r="CG22" s="20">
        <v>64738762.829999998</v>
      </c>
      <c r="CH22" s="19">
        <v>455.72239999999999</v>
      </c>
      <c r="CI22" s="19">
        <v>186.52809999999999</v>
      </c>
    </row>
    <row r="23" spans="1:87" ht="14.45" customHeight="1" x14ac:dyDescent="0.25">
      <c r="A23" s="4"/>
      <c r="B23" s="2">
        <v>45273</v>
      </c>
      <c r="C23" s="1" t="s">
        <v>60</v>
      </c>
      <c r="D23" s="2">
        <v>45274</v>
      </c>
      <c r="E23" s="15">
        <f t="shared" si="0"/>
        <v>45274</v>
      </c>
      <c r="F23" s="20">
        <v>166334154.59999999</v>
      </c>
      <c r="G23" s="20">
        <v>82013533</v>
      </c>
      <c r="H23" s="20">
        <v>444737261.56</v>
      </c>
      <c r="I23" s="20">
        <v>0</v>
      </c>
      <c r="J23" s="20">
        <v>4723893330.8199997</v>
      </c>
      <c r="K23" s="20"/>
      <c r="L23" s="20"/>
      <c r="M23" s="20">
        <v>0</v>
      </c>
      <c r="N23" s="20">
        <v>2889000000</v>
      </c>
      <c r="O23" s="20">
        <v>0</v>
      </c>
      <c r="P23" s="20"/>
      <c r="Q23" s="20">
        <v>0</v>
      </c>
      <c r="R23" s="20">
        <v>35536244.880000003</v>
      </c>
      <c r="S23" s="20">
        <v>35536244.880000003</v>
      </c>
      <c r="T23" s="20"/>
      <c r="U23" s="20"/>
      <c r="V23" s="20"/>
      <c r="W23" s="20"/>
      <c r="X23" s="20">
        <v>840488323.52999997</v>
      </c>
      <c r="Y23" s="20">
        <v>0</v>
      </c>
      <c r="Z23" s="20">
        <v>7418966557.9300003</v>
      </c>
      <c r="AA23" s="20">
        <v>117503667.48</v>
      </c>
      <c r="AB23" s="20">
        <v>97723480.189999998</v>
      </c>
      <c r="AC23" s="20">
        <v>26536430.260000002</v>
      </c>
      <c r="AD23" s="20">
        <v>1688789865.3099999</v>
      </c>
      <c r="AE23" s="20">
        <v>88832956.370000005</v>
      </c>
      <c r="AF23" s="20"/>
      <c r="AG23" s="20"/>
      <c r="AH23" s="20"/>
      <c r="AI23" s="20"/>
      <c r="AJ23" s="20">
        <v>180443174.72</v>
      </c>
      <c r="AK23" s="20">
        <v>20886472.149999999</v>
      </c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>
        <v>198485767.5</v>
      </c>
      <c r="AW23" s="20">
        <v>9691643.6199999992</v>
      </c>
      <c r="AX23" s="20">
        <v>46366465.020000003</v>
      </c>
      <c r="AY23" s="20">
        <v>43192391.100000001</v>
      </c>
      <c r="AZ23" s="20">
        <v>69086.91</v>
      </c>
      <c r="BA23" s="20"/>
      <c r="BB23" s="20">
        <v>67625833.109999999</v>
      </c>
      <c r="BC23" s="20">
        <v>64152953.829999998</v>
      </c>
      <c r="BD23" s="20"/>
      <c r="BE23" s="20"/>
      <c r="BF23" s="20"/>
      <c r="BG23" s="20"/>
      <c r="BH23" s="20"/>
      <c r="BI23" s="20"/>
      <c r="BJ23" s="20">
        <v>2238699187.5900002</v>
      </c>
      <c r="BK23" s="20">
        <v>251749402.58000001</v>
      </c>
      <c r="BL23" s="20">
        <v>11949689.039999999</v>
      </c>
      <c r="BM23" s="20"/>
      <c r="BN23" s="20">
        <v>23983373.800000001</v>
      </c>
      <c r="BO23" s="20">
        <v>243185.87</v>
      </c>
      <c r="BP23" s="20"/>
      <c r="BQ23" s="20"/>
      <c r="BR23" s="20"/>
      <c r="BS23" s="20"/>
      <c r="BT23" s="20">
        <v>335195720.26999998</v>
      </c>
      <c r="BU23" s="20">
        <v>331941283.31</v>
      </c>
      <c r="BV23" s="20">
        <v>41392212.32</v>
      </c>
      <c r="BW23" s="20"/>
      <c r="BX23" s="20"/>
      <c r="BY23" s="20"/>
      <c r="BZ23" s="20">
        <v>148079501.71000001</v>
      </c>
      <c r="CA23" s="20">
        <v>147944400</v>
      </c>
      <c r="CB23" s="20">
        <v>9329862.3699999992</v>
      </c>
      <c r="CC23" s="20">
        <v>379726.47</v>
      </c>
      <c r="CD23" s="20">
        <v>569930359.50999999</v>
      </c>
      <c r="CE23" s="20">
        <v>480508595.64999998</v>
      </c>
      <c r="CF23" s="20">
        <v>1668768828.0799999</v>
      </c>
      <c r="CG23" s="20">
        <v>62937350.640000001</v>
      </c>
      <c r="CH23" s="19">
        <v>444.5772</v>
      </c>
      <c r="CI23" s="19">
        <v>186.6994</v>
      </c>
    </row>
    <row r="24" spans="1:87" ht="14.45" customHeight="1" x14ac:dyDescent="0.25">
      <c r="A24" s="4"/>
      <c r="B24" s="2">
        <v>45274</v>
      </c>
      <c r="C24" s="1" t="s">
        <v>60</v>
      </c>
      <c r="D24" s="2">
        <v>45275</v>
      </c>
      <c r="E24" s="15">
        <f t="shared" si="0"/>
        <v>45275</v>
      </c>
      <c r="F24" s="20">
        <v>159282181.22</v>
      </c>
      <c r="G24" s="20">
        <v>80068254.019999996</v>
      </c>
      <c r="H24" s="20">
        <v>473872950.60000002</v>
      </c>
      <c r="I24" s="20">
        <v>0</v>
      </c>
      <c r="J24" s="20">
        <v>4702446516.7200003</v>
      </c>
      <c r="K24" s="20"/>
      <c r="L24" s="20"/>
      <c r="M24" s="20">
        <v>0</v>
      </c>
      <c r="N24" s="20">
        <v>2808000000</v>
      </c>
      <c r="O24" s="20">
        <v>0</v>
      </c>
      <c r="P24" s="20"/>
      <c r="Q24" s="20">
        <v>0</v>
      </c>
      <c r="R24" s="20">
        <v>35573139.600000001</v>
      </c>
      <c r="S24" s="20">
        <v>35573139.600000001</v>
      </c>
      <c r="T24" s="20"/>
      <c r="U24" s="20"/>
      <c r="V24" s="20"/>
      <c r="W24" s="20"/>
      <c r="X24" s="20">
        <v>840488323.52999997</v>
      </c>
      <c r="Y24" s="20">
        <v>0</v>
      </c>
      <c r="Z24" s="20">
        <v>7338640279.1700001</v>
      </c>
      <c r="AA24" s="20">
        <v>115595208.18000001</v>
      </c>
      <c r="AB24" s="20">
        <v>96147826.519999996</v>
      </c>
      <c r="AC24" s="20">
        <v>25517132.649999999</v>
      </c>
      <c r="AD24" s="20">
        <v>1651543905.3900001</v>
      </c>
      <c r="AE24" s="20">
        <v>86866284.840000004</v>
      </c>
      <c r="AF24" s="20"/>
      <c r="AG24" s="20"/>
      <c r="AH24" s="20">
        <v>31100</v>
      </c>
      <c r="AI24" s="20"/>
      <c r="AJ24" s="20">
        <v>179534138.66</v>
      </c>
      <c r="AK24" s="20">
        <v>20902427.5</v>
      </c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>
        <v>198349361.08000001</v>
      </c>
      <c r="AW24" s="20">
        <v>9687913.9299999997</v>
      </c>
      <c r="AX24" s="20">
        <v>59779997.149999999</v>
      </c>
      <c r="AY24" s="20">
        <v>55891485.479999997</v>
      </c>
      <c r="AZ24" s="20">
        <v>20868402.23</v>
      </c>
      <c r="BA24" s="20">
        <v>20233889.25</v>
      </c>
      <c r="BB24" s="20">
        <v>123265019.15000001</v>
      </c>
      <c r="BC24" s="20">
        <v>116924669.15000001</v>
      </c>
      <c r="BD24" s="20"/>
      <c r="BE24" s="20"/>
      <c r="BF24" s="20"/>
      <c r="BG24" s="20"/>
      <c r="BH24" s="20"/>
      <c r="BI24" s="20"/>
      <c r="BJ24" s="20">
        <v>2285865477.3200002</v>
      </c>
      <c r="BK24" s="20">
        <v>333533890.36000001</v>
      </c>
      <c r="BL24" s="20">
        <v>11733371.689999999</v>
      </c>
      <c r="BM24" s="20"/>
      <c r="BN24" s="20">
        <v>24135975.379999999</v>
      </c>
      <c r="BO24" s="20">
        <v>243168.74</v>
      </c>
      <c r="BP24" s="20"/>
      <c r="BQ24" s="20"/>
      <c r="BR24" s="20"/>
      <c r="BS24" s="20"/>
      <c r="BT24" s="20">
        <v>423747315.25999999</v>
      </c>
      <c r="BU24" s="20">
        <v>419359266.86000001</v>
      </c>
      <c r="BV24" s="20">
        <v>41392212.32</v>
      </c>
      <c r="BW24" s="20"/>
      <c r="BX24" s="20"/>
      <c r="BY24" s="20"/>
      <c r="BZ24" s="20">
        <v>194036892.71000001</v>
      </c>
      <c r="CA24" s="20">
        <v>193976000</v>
      </c>
      <c r="CB24" s="20">
        <v>8818282.7599999998</v>
      </c>
      <c r="CC24" s="20">
        <v>496755.9</v>
      </c>
      <c r="CD24" s="20">
        <v>703864050.12</v>
      </c>
      <c r="CE24" s="20">
        <v>614075191.5</v>
      </c>
      <c r="CF24" s="20">
        <v>1582001427.2</v>
      </c>
      <c r="CG24" s="20">
        <v>83383472.590000004</v>
      </c>
      <c r="CH24" s="19">
        <v>463.88330000000002</v>
      </c>
      <c r="CI24" s="19">
        <v>138.63079999999999</v>
      </c>
    </row>
    <row r="25" spans="1:87" ht="14.45" customHeight="1" x14ac:dyDescent="0.25">
      <c r="A25" s="4"/>
      <c r="B25" s="2">
        <v>45275</v>
      </c>
      <c r="C25" s="1" t="s">
        <v>60</v>
      </c>
      <c r="D25" s="2">
        <v>45276</v>
      </c>
      <c r="E25" s="15">
        <f t="shared" si="0"/>
        <v>45276</v>
      </c>
      <c r="F25" s="20">
        <v>146805241.36000001</v>
      </c>
      <c r="G25" s="20">
        <v>78457135.359999999</v>
      </c>
      <c r="H25" s="20">
        <v>444387082.62</v>
      </c>
      <c r="I25" s="20">
        <v>0</v>
      </c>
      <c r="J25" s="20">
        <v>4806175155.6199999</v>
      </c>
      <c r="K25" s="20"/>
      <c r="L25" s="20"/>
      <c r="M25" s="20">
        <v>0</v>
      </c>
      <c r="N25" s="20">
        <v>3345000000</v>
      </c>
      <c r="O25" s="20">
        <v>0</v>
      </c>
      <c r="P25" s="20"/>
      <c r="Q25" s="20">
        <v>0</v>
      </c>
      <c r="R25" s="20">
        <v>35541241.039999999</v>
      </c>
      <c r="S25" s="20">
        <v>35541241.039999999</v>
      </c>
      <c r="T25" s="20"/>
      <c r="U25" s="20"/>
      <c r="V25" s="20"/>
      <c r="W25" s="20"/>
      <c r="X25" s="20">
        <v>840488323.52999997</v>
      </c>
      <c r="Y25" s="20">
        <v>0</v>
      </c>
      <c r="Z25" s="20">
        <v>7937374107.5100002</v>
      </c>
      <c r="AA25" s="20">
        <v>113952086.8</v>
      </c>
      <c r="AB25" s="20">
        <v>98437820.400000006</v>
      </c>
      <c r="AC25" s="20">
        <v>25035190.18</v>
      </c>
      <c r="AD25" s="20">
        <v>1676579632.3599999</v>
      </c>
      <c r="AE25" s="20">
        <v>89512630.780000001</v>
      </c>
      <c r="AF25" s="20"/>
      <c r="AG25" s="20"/>
      <c r="AH25" s="20"/>
      <c r="AI25" s="20"/>
      <c r="AJ25" s="20">
        <v>168446514.86000001</v>
      </c>
      <c r="AK25" s="20">
        <v>20183650.379999999</v>
      </c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>
        <v>189731907.69999999</v>
      </c>
      <c r="AW25" s="20">
        <v>9805954.3800000008</v>
      </c>
      <c r="AX25" s="20">
        <v>60505031.939999998</v>
      </c>
      <c r="AY25" s="20">
        <v>56132890.560000002</v>
      </c>
      <c r="AZ25" s="20">
        <v>20280079.850000001</v>
      </c>
      <c r="BA25" s="20">
        <v>20215745.449999999</v>
      </c>
      <c r="BB25" s="20">
        <v>157484896.80000001</v>
      </c>
      <c r="BC25" s="20">
        <v>149879521.25999999</v>
      </c>
      <c r="BD25" s="20"/>
      <c r="BE25" s="20"/>
      <c r="BF25" s="20"/>
      <c r="BG25" s="20"/>
      <c r="BH25" s="20"/>
      <c r="BI25" s="20"/>
      <c r="BJ25" s="20">
        <v>2325076763.77</v>
      </c>
      <c r="BK25" s="20">
        <v>368277903.26999998</v>
      </c>
      <c r="BL25" s="20">
        <v>11373717.16</v>
      </c>
      <c r="BM25" s="20"/>
      <c r="BN25" s="20">
        <v>24131734.800000001</v>
      </c>
      <c r="BO25" s="20">
        <v>245428.05</v>
      </c>
      <c r="BP25" s="20"/>
      <c r="BQ25" s="20"/>
      <c r="BR25" s="20"/>
      <c r="BS25" s="20"/>
      <c r="BT25" s="20">
        <v>363324246.77999997</v>
      </c>
      <c r="BU25" s="20">
        <v>342147169.20999998</v>
      </c>
      <c r="BV25" s="20">
        <v>34810294.640000001</v>
      </c>
      <c r="BW25" s="20"/>
      <c r="BX25" s="20"/>
      <c r="BY25" s="20"/>
      <c r="BZ25" s="20">
        <v>242340482.87</v>
      </c>
      <c r="CA25" s="20">
        <v>242154300</v>
      </c>
      <c r="CB25" s="20">
        <v>10606498.390000001</v>
      </c>
      <c r="CC25" s="20">
        <v>558914.55000000005</v>
      </c>
      <c r="CD25" s="20">
        <v>686586974.63999999</v>
      </c>
      <c r="CE25" s="20">
        <v>585105811.80999994</v>
      </c>
      <c r="CF25" s="20">
        <v>1638489789.1300001</v>
      </c>
      <c r="CG25" s="20">
        <v>92069475.819999993</v>
      </c>
      <c r="CH25" s="19">
        <v>484.4323</v>
      </c>
      <c r="CI25" s="19">
        <v>123.7675</v>
      </c>
    </row>
    <row r="26" spans="1:87" ht="14.45" customHeight="1" x14ac:dyDescent="0.25">
      <c r="A26" s="4"/>
      <c r="B26" s="2">
        <v>45278</v>
      </c>
      <c r="C26" s="1" t="s">
        <v>60</v>
      </c>
      <c r="D26" s="2">
        <v>45279</v>
      </c>
      <c r="E26" s="15">
        <f t="shared" si="0"/>
        <v>45279</v>
      </c>
      <c r="F26" s="20">
        <v>183322586.47999999</v>
      </c>
      <c r="G26" s="20">
        <v>95765687.780000001</v>
      </c>
      <c r="H26" s="20">
        <v>396775963.31999999</v>
      </c>
      <c r="I26" s="20">
        <v>0</v>
      </c>
      <c r="J26" s="20">
        <v>4708767183.7200003</v>
      </c>
      <c r="K26" s="20"/>
      <c r="L26" s="20"/>
      <c r="M26" s="20">
        <v>0</v>
      </c>
      <c r="N26" s="20">
        <v>2889000000</v>
      </c>
      <c r="O26" s="20">
        <v>0</v>
      </c>
      <c r="P26" s="20"/>
      <c r="Q26" s="20">
        <v>0</v>
      </c>
      <c r="R26" s="20">
        <v>35569872.880000003</v>
      </c>
      <c r="S26" s="20">
        <v>35569872.880000003</v>
      </c>
      <c r="T26" s="20"/>
      <c r="U26" s="20"/>
      <c r="V26" s="20"/>
      <c r="W26" s="20"/>
      <c r="X26" s="20">
        <v>840488323.52999997</v>
      </c>
      <c r="Y26" s="20">
        <v>0</v>
      </c>
      <c r="Z26" s="20">
        <v>7372901346.0699997</v>
      </c>
      <c r="AA26" s="20">
        <v>131289623.86</v>
      </c>
      <c r="AB26" s="20">
        <v>100680341.34</v>
      </c>
      <c r="AC26" s="20">
        <v>25763958.050000001</v>
      </c>
      <c r="AD26" s="20">
        <v>1676265489.6099999</v>
      </c>
      <c r="AE26" s="20">
        <v>91150235</v>
      </c>
      <c r="AF26" s="20"/>
      <c r="AG26" s="20"/>
      <c r="AH26" s="20"/>
      <c r="AI26" s="20"/>
      <c r="AJ26" s="20">
        <v>187936083.13</v>
      </c>
      <c r="AK26" s="20">
        <v>22799133.73</v>
      </c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>
        <v>199721773.25</v>
      </c>
      <c r="AW26" s="20">
        <v>9815683.2599999998</v>
      </c>
      <c r="AX26" s="20">
        <v>42311801.619999997</v>
      </c>
      <c r="AY26" s="20">
        <v>37710292.359999999</v>
      </c>
      <c r="AZ26" s="20">
        <v>48418.6</v>
      </c>
      <c r="BA26" s="20"/>
      <c r="BB26" s="20">
        <v>108379896.95</v>
      </c>
      <c r="BC26" s="20">
        <v>101178067.06999999</v>
      </c>
      <c r="BD26" s="20"/>
      <c r="BE26" s="20"/>
      <c r="BF26" s="20"/>
      <c r="BG26" s="20"/>
      <c r="BH26" s="20"/>
      <c r="BI26" s="20"/>
      <c r="BJ26" s="20">
        <v>2270230485.5700002</v>
      </c>
      <c r="BK26" s="20">
        <v>286206084.36000001</v>
      </c>
      <c r="BL26" s="20">
        <v>11765210.050000001</v>
      </c>
      <c r="BM26" s="20"/>
      <c r="BN26" s="20">
        <v>24252615.539999999</v>
      </c>
      <c r="BO26" s="20">
        <v>245938.99</v>
      </c>
      <c r="BP26" s="20"/>
      <c r="BQ26" s="20"/>
      <c r="BR26" s="20"/>
      <c r="BS26" s="20"/>
      <c r="BT26" s="20">
        <v>240496896.13</v>
      </c>
      <c r="BU26" s="20">
        <v>235358630.46000001</v>
      </c>
      <c r="BV26" s="20">
        <v>52979082.039999999</v>
      </c>
      <c r="BW26" s="20"/>
      <c r="BX26" s="20"/>
      <c r="BY26" s="20"/>
      <c r="BZ26" s="20">
        <v>296380959.66000003</v>
      </c>
      <c r="CA26" s="20">
        <v>296168800</v>
      </c>
      <c r="CB26" s="20">
        <v>12860579.189999999</v>
      </c>
      <c r="CC26" s="20">
        <v>410756.55</v>
      </c>
      <c r="CD26" s="20">
        <v>638735342.61000001</v>
      </c>
      <c r="CE26" s="20">
        <v>532184126</v>
      </c>
      <c r="CF26" s="20">
        <v>1631495142.96</v>
      </c>
      <c r="CG26" s="20">
        <v>71551521.090000004</v>
      </c>
      <c r="CH26" s="19">
        <v>451.91070000000002</v>
      </c>
      <c r="CI26" s="19">
        <v>183.4896</v>
      </c>
    </row>
    <row r="27" spans="1:87" ht="14.45" customHeight="1" x14ac:dyDescent="0.25">
      <c r="A27" s="4"/>
      <c r="B27" s="2">
        <v>45279</v>
      </c>
      <c r="C27" s="1" t="s">
        <v>60</v>
      </c>
      <c r="D27" s="2">
        <v>45280</v>
      </c>
      <c r="E27" s="15">
        <f t="shared" si="0"/>
        <v>45280</v>
      </c>
      <c r="F27" s="20">
        <v>178284181.75999999</v>
      </c>
      <c r="G27" s="20">
        <v>107627380.76000001</v>
      </c>
      <c r="H27" s="20">
        <v>514064140.13999999</v>
      </c>
      <c r="I27" s="20">
        <v>0</v>
      </c>
      <c r="J27" s="20">
        <v>4709514842.9200001</v>
      </c>
      <c r="K27" s="20"/>
      <c r="L27" s="20"/>
      <c r="M27" s="20">
        <v>0</v>
      </c>
      <c r="N27" s="20">
        <v>2536000000</v>
      </c>
      <c r="O27" s="20">
        <v>0</v>
      </c>
      <c r="P27" s="20"/>
      <c r="Q27" s="20">
        <v>0</v>
      </c>
      <c r="R27" s="20">
        <v>35734457.920000002</v>
      </c>
      <c r="S27" s="20">
        <v>35734457.920000002</v>
      </c>
      <c r="T27" s="20"/>
      <c r="U27" s="20"/>
      <c r="V27" s="20"/>
      <c r="W27" s="20"/>
      <c r="X27" s="20">
        <v>840488323.52999997</v>
      </c>
      <c r="Y27" s="20">
        <v>0</v>
      </c>
      <c r="Z27" s="20">
        <v>7133063376.9700003</v>
      </c>
      <c r="AA27" s="20">
        <v>143315916.44</v>
      </c>
      <c r="AB27" s="20">
        <v>100318091.28</v>
      </c>
      <c r="AC27" s="20">
        <v>25483551.77</v>
      </c>
      <c r="AD27" s="20">
        <v>1654432764.4100001</v>
      </c>
      <c r="AE27" s="20">
        <v>95032693.879999995</v>
      </c>
      <c r="AF27" s="20"/>
      <c r="AG27" s="20"/>
      <c r="AH27" s="20"/>
      <c r="AI27" s="20"/>
      <c r="AJ27" s="20">
        <v>181860238.71000001</v>
      </c>
      <c r="AK27" s="20">
        <v>16385174.92</v>
      </c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>
        <v>208230281.09</v>
      </c>
      <c r="AW27" s="20">
        <v>9835320.0500000007</v>
      </c>
      <c r="AX27" s="20">
        <v>42834542.649999999</v>
      </c>
      <c r="AY27" s="20">
        <v>38806561.340000004</v>
      </c>
      <c r="AZ27" s="20">
        <v>661687.02</v>
      </c>
      <c r="BA27" s="20"/>
      <c r="BB27" s="20">
        <v>88198853</v>
      </c>
      <c r="BC27" s="20">
        <v>81432009.540000007</v>
      </c>
      <c r="BD27" s="20"/>
      <c r="BE27" s="20"/>
      <c r="BF27" s="20"/>
      <c r="BG27" s="20"/>
      <c r="BH27" s="20"/>
      <c r="BI27" s="20"/>
      <c r="BJ27" s="20">
        <v>2231977570.6100001</v>
      </c>
      <c r="BK27" s="20">
        <v>265423257.77000001</v>
      </c>
      <c r="BL27" s="20">
        <v>11536047.060000001</v>
      </c>
      <c r="BM27" s="20"/>
      <c r="BN27" s="20">
        <v>24088191.52</v>
      </c>
      <c r="BO27" s="20">
        <v>246570.06</v>
      </c>
      <c r="BP27" s="20"/>
      <c r="BQ27" s="20"/>
      <c r="BR27" s="20"/>
      <c r="BS27" s="20"/>
      <c r="BT27" s="20">
        <v>193188101.53999999</v>
      </c>
      <c r="BU27" s="20">
        <v>189058593.30000001</v>
      </c>
      <c r="BV27" s="20">
        <v>52979082.039999999</v>
      </c>
      <c r="BW27" s="20"/>
      <c r="BX27" s="20"/>
      <c r="BY27" s="20"/>
      <c r="BZ27" s="20">
        <v>334769451.08999997</v>
      </c>
      <c r="CA27" s="20">
        <v>334731600</v>
      </c>
      <c r="CB27" s="20">
        <v>10928313.82</v>
      </c>
      <c r="CC27" s="20">
        <v>832678.37</v>
      </c>
      <c r="CD27" s="20">
        <v>627489187.07000005</v>
      </c>
      <c r="CE27" s="20">
        <v>524869441.73000002</v>
      </c>
      <c r="CF27" s="20">
        <v>1604488383.54</v>
      </c>
      <c r="CG27" s="20">
        <v>66355814.439999998</v>
      </c>
      <c r="CH27" s="19">
        <v>444.5693</v>
      </c>
      <c r="CI27" s="19">
        <v>215.98089999999999</v>
      </c>
    </row>
    <row r="28" spans="1:87" ht="14.45" customHeight="1" x14ac:dyDescent="0.25">
      <c r="A28" s="4"/>
      <c r="B28" s="2">
        <v>45280</v>
      </c>
      <c r="C28" s="1" t="s">
        <v>60</v>
      </c>
      <c r="D28" s="2">
        <v>45281</v>
      </c>
      <c r="E28" s="15">
        <f t="shared" si="0"/>
        <v>45281</v>
      </c>
      <c r="F28" s="20">
        <v>195796621.06999999</v>
      </c>
      <c r="G28" s="20">
        <v>113803110.17</v>
      </c>
      <c r="H28" s="20">
        <v>460502397.05000001</v>
      </c>
      <c r="I28" s="20">
        <v>0</v>
      </c>
      <c r="J28" s="20">
        <v>4720817209.9200001</v>
      </c>
      <c r="K28" s="20"/>
      <c r="L28" s="20"/>
      <c r="M28" s="20">
        <v>0</v>
      </c>
      <c r="N28" s="20">
        <v>2778000000</v>
      </c>
      <c r="O28" s="20">
        <v>0</v>
      </c>
      <c r="P28" s="20"/>
      <c r="Q28" s="20">
        <v>0</v>
      </c>
      <c r="R28" s="20">
        <v>35857536.399999999</v>
      </c>
      <c r="S28" s="20">
        <v>35857536.399999999</v>
      </c>
      <c r="T28" s="20"/>
      <c r="U28" s="20"/>
      <c r="V28" s="20"/>
      <c r="W28" s="20"/>
      <c r="X28" s="20">
        <v>840488323.52999997</v>
      </c>
      <c r="Y28" s="20">
        <v>0</v>
      </c>
      <c r="Z28" s="20">
        <v>7350439186.0299997</v>
      </c>
      <c r="AA28" s="20">
        <v>149614391.69</v>
      </c>
      <c r="AB28" s="20">
        <v>103872783.26000001</v>
      </c>
      <c r="AC28" s="20">
        <v>28107876.710000001</v>
      </c>
      <c r="AD28" s="20">
        <v>1699788081.76</v>
      </c>
      <c r="AE28" s="20">
        <v>89482060.689999998</v>
      </c>
      <c r="AF28" s="20"/>
      <c r="AG28" s="20"/>
      <c r="AH28" s="20"/>
      <c r="AI28" s="20"/>
      <c r="AJ28" s="20">
        <v>189052227.97999999</v>
      </c>
      <c r="AK28" s="20">
        <v>20598112.510000002</v>
      </c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>
        <v>208930572.08000001</v>
      </c>
      <c r="AW28" s="20">
        <v>9388780.3399999999</v>
      </c>
      <c r="AX28" s="20">
        <v>44026845.390000001</v>
      </c>
      <c r="AY28" s="20">
        <v>40197403.920000002</v>
      </c>
      <c r="AZ28" s="20">
        <v>599546.92000000004</v>
      </c>
      <c r="BA28" s="20"/>
      <c r="BB28" s="20">
        <v>90160210.760000005</v>
      </c>
      <c r="BC28" s="20">
        <v>81646157.329999998</v>
      </c>
      <c r="BD28" s="20"/>
      <c r="BE28" s="20"/>
      <c r="BF28" s="20"/>
      <c r="BG28" s="20"/>
      <c r="BH28" s="20"/>
      <c r="BI28" s="20"/>
      <c r="BJ28" s="20">
        <v>2293347634.9400001</v>
      </c>
      <c r="BK28" s="20">
        <v>267862992.11000001</v>
      </c>
      <c r="BL28" s="20">
        <v>11526792.34</v>
      </c>
      <c r="BM28" s="20"/>
      <c r="BN28" s="20">
        <v>24120041.170000002</v>
      </c>
      <c r="BO28" s="20">
        <v>248313.68</v>
      </c>
      <c r="BP28" s="20"/>
      <c r="BQ28" s="20"/>
      <c r="BR28" s="20"/>
      <c r="BS28" s="20"/>
      <c r="BT28" s="20">
        <v>160597811.38999999</v>
      </c>
      <c r="BU28" s="20">
        <v>155499400.68000001</v>
      </c>
      <c r="BV28" s="20">
        <v>37565562.140000001</v>
      </c>
      <c r="BW28" s="20"/>
      <c r="BX28" s="20"/>
      <c r="BY28" s="20"/>
      <c r="BZ28" s="20">
        <v>242776747.44</v>
      </c>
      <c r="CA28" s="20">
        <v>242583250</v>
      </c>
      <c r="CB28" s="20">
        <v>10605661.310000001</v>
      </c>
      <c r="CC28" s="20">
        <v>322716.81</v>
      </c>
      <c r="CD28" s="20">
        <v>487192615.79000002</v>
      </c>
      <c r="CE28" s="20">
        <v>398653681.17000002</v>
      </c>
      <c r="CF28" s="20">
        <v>1806155019.1500001</v>
      </c>
      <c r="CG28" s="20">
        <v>66965748.030000001</v>
      </c>
      <c r="CH28" s="19">
        <v>406.96609999999998</v>
      </c>
      <c r="CI28" s="19">
        <v>223.41929999999999</v>
      </c>
    </row>
    <row r="29" spans="1:87" ht="14.45" customHeight="1" x14ac:dyDescent="0.25">
      <c r="A29" s="4"/>
      <c r="B29" s="2">
        <v>45281</v>
      </c>
      <c r="C29" s="1" t="s">
        <v>60</v>
      </c>
      <c r="D29" s="2">
        <v>45282</v>
      </c>
      <c r="E29" s="15">
        <f t="shared" si="0"/>
        <v>45282</v>
      </c>
      <c r="F29" s="20">
        <v>206244112.19999999</v>
      </c>
      <c r="G29" s="20">
        <v>117742894</v>
      </c>
      <c r="H29" s="20">
        <v>407881802.31</v>
      </c>
      <c r="I29" s="20">
        <v>0</v>
      </c>
      <c r="J29" s="20">
        <v>4727351550.3199997</v>
      </c>
      <c r="K29" s="20"/>
      <c r="L29" s="20"/>
      <c r="M29" s="20">
        <v>0</v>
      </c>
      <c r="N29" s="20">
        <v>2667000000</v>
      </c>
      <c r="O29" s="20">
        <v>0</v>
      </c>
      <c r="P29" s="20"/>
      <c r="Q29" s="20">
        <v>0</v>
      </c>
      <c r="R29" s="20">
        <v>36079577.280000001</v>
      </c>
      <c r="S29" s="20">
        <v>36079577.280000001</v>
      </c>
      <c r="T29" s="20"/>
      <c r="U29" s="20"/>
      <c r="V29" s="20"/>
      <c r="W29" s="20"/>
      <c r="X29" s="20">
        <v>840488323.52999997</v>
      </c>
      <c r="Y29" s="20">
        <v>0</v>
      </c>
      <c r="Z29" s="20">
        <v>7204022483.8599997</v>
      </c>
      <c r="AA29" s="20">
        <v>153776236.56</v>
      </c>
      <c r="AB29" s="20">
        <v>103345035.39</v>
      </c>
      <c r="AC29" s="20">
        <v>28293626.780000001</v>
      </c>
      <c r="AD29" s="20">
        <v>1692164388.8599999</v>
      </c>
      <c r="AE29" s="20">
        <v>88738337.299999997</v>
      </c>
      <c r="AF29" s="20"/>
      <c r="AG29" s="20"/>
      <c r="AH29" s="20"/>
      <c r="AI29" s="20"/>
      <c r="AJ29" s="20">
        <v>191504745.06</v>
      </c>
      <c r="AK29" s="20">
        <v>20724739.16</v>
      </c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>
        <v>206483856.03</v>
      </c>
      <c r="AW29" s="20">
        <v>9422286.4399999995</v>
      </c>
      <c r="AX29" s="20">
        <v>53462566.710000001</v>
      </c>
      <c r="AY29" s="20">
        <v>49984302.409999996</v>
      </c>
      <c r="AZ29" s="20">
        <v>12934960.810000001</v>
      </c>
      <c r="BA29" s="20">
        <v>12377382.880000001</v>
      </c>
      <c r="BB29" s="20">
        <v>82061871.950000003</v>
      </c>
      <c r="BC29" s="20">
        <v>73281498.290000007</v>
      </c>
      <c r="BD29" s="20"/>
      <c r="BE29" s="20"/>
      <c r="BF29" s="20"/>
      <c r="BG29" s="20"/>
      <c r="BH29" s="20"/>
      <c r="BI29" s="20"/>
      <c r="BJ29" s="20">
        <v>2296739682.3600001</v>
      </c>
      <c r="BK29" s="20">
        <v>281255129.97000003</v>
      </c>
      <c r="BL29" s="20">
        <v>11249273.119999999</v>
      </c>
      <c r="BM29" s="20"/>
      <c r="BN29" s="20">
        <v>24174892.100000001</v>
      </c>
      <c r="BO29" s="20">
        <v>249339.48</v>
      </c>
      <c r="BP29" s="20"/>
      <c r="BQ29" s="20"/>
      <c r="BR29" s="20"/>
      <c r="BS29" s="20"/>
      <c r="BT29" s="20">
        <v>284629034.80000001</v>
      </c>
      <c r="BU29" s="20">
        <v>279115575.64999998</v>
      </c>
      <c r="BV29" s="20">
        <v>37565562.140000001</v>
      </c>
      <c r="BW29" s="20"/>
      <c r="BX29" s="20"/>
      <c r="BY29" s="20"/>
      <c r="BZ29" s="20">
        <v>256510982.78</v>
      </c>
      <c r="CA29" s="20">
        <v>256405320</v>
      </c>
      <c r="CB29" s="20">
        <v>13369775.59</v>
      </c>
      <c r="CC29" s="20">
        <v>909237.53</v>
      </c>
      <c r="CD29" s="20">
        <v>627499520.52999997</v>
      </c>
      <c r="CE29" s="20">
        <v>536679472.66000003</v>
      </c>
      <c r="CF29" s="20">
        <v>1669240161.8299999</v>
      </c>
      <c r="CG29" s="20">
        <v>70313782.489999995</v>
      </c>
      <c r="CH29" s="19">
        <v>431.57499999999999</v>
      </c>
      <c r="CI29" s="19">
        <v>218.7</v>
      </c>
    </row>
    <row r="30" spans="1:87" ht="14.45" customHeight="1" x14ac:dyDescent="0.25">
      <c r="A30" s="4"/>
      <c r="B30" s="2">
        <v>45282</v>
      </c>
      <c r="C30" s="1" t="s">
        <v>60</v>
      </c>
      <c r="D30" s="2">
        <v>45283</v>
      </c>
      <c r="E30" s="15">
        <f t="shared" si="0"/>
        <v>45283</v>
      </c>
      <c r="F30" s="20">
        <v>195710762.59</v>
      </c>
      <c r="G30" s="20">
        <v>125487892.79000001</v>
      </c>
      <c r="H30" s="20">
        <v>607093491.59000003</v>
      </c>
      <c r="I30" s="20">
        <v>0</v>
      </c>
      <c r="J30" s="20">
        <v>4828605848.1199999</v>
      </c>
      <c r="K30" s="20"/>
      <c r="L30" s="20"/>
      <c r="M30" s="20">
        <v>0</v>
      </c>
      <c r="N30" s="20">
        <v>2667000000</v>
      </c>
      <c r="O30" s="20">
        <v>0</v>
      </c>
      <c r="P30" s="20"/>
      <c r="Q30" s="20">
        <v>0</v>
      </c>
      <c r="R30" s="20">
        <v>36122621.119999997</v>
      </c>
      <c r="S30" s="20">
        <v>36122621.119999997</v>
      </c>
      <c r="T30" s="20"/>
      <c r="U30" s="20"/>
      <c r="V30" s="20"/>
      <c r="W30" s="20"/>
      <c r="X30" s="20">
        <v>840488323.52999997</v>
      </c>
      <c r="Y30" s="20">
        <v>0</v>
      </c>
      <c r="Z30" s="20">
        <v>7493998790.1300001</v>
      </c>
      <c r="AA30" s="20">
        <v>161564904.15000001</v>
      </c>
      <c r="AB30" s="20">
        <v>103134946.69</v>
      </c>
      <c r="AC30" s="20">
        <v>28322057.780000001</v>
      </c>
      <c r="AD30" s="20">
        <v>1767804904.9400001</v>
      </c>
      <c r="AE30" s="20">
        <v>85145901.310000002</v>
      </c>
      <c r="AF30" s="20"/>
      <c r="AG30" s="20"/>
      <c r="AH30" s="20"/>
      <c r="AI30" s="20"/>
      <c r="AJ30" s="20">
        <v>186398771.09</v>
      </c>
      <c r="AK30" s="20">
        <v>20750898.710000001</v>
      </c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>
        <v>142020512.21000001</v>
      </c>
      <c r="AW30" s="20">
        <v>9471800.0199999996</v>
      </c>
      <c r="AX30" s="20">
        <v>84995373.390000001</v>
      </c>
      <c r="AY30" s="20">
        <v>79567253.510000005</v>
      </c>
      <c r="AZ30" s="20">
        <v>864507.33</v>
      </c>
      <c r="BA30" s="20"/>
      <c r="BB30" s="20">
        <v>111303001</v>
      </c>
      <c r="BC30" s="20">
        <v>102633284.53</v>
      </c>
      <c r="BD30" s="20"/>
      <c r="BE30" s="20"/>
      <c r="BF30" s="20"/>
      <c r="BG30" s="20"/>
      <c r="BH30" s="20"/>
      <c r="BI30" s="20"/>
      <c r="BJ30" s="20">
        <v>2350244804.6799998</v>
      </c>
      <c r="BK30" s="20">
        <v>324322283.05000001</v>
      </c>
      <c r="BL30" s="20">
        <v>10970585.09</v>
      </c>
      <c r="BM30" s="20"/>
      <c r="BN30" s="20">
        <v>24147136.84</v>
      </c>
      <c r="BO30" s="20">
        <v>250432.22</v>
      </c>
      <c r="BP30" s="20"/>
      <c r="BQ30" s="20"/>
      <c r="BR30" s="20"/>
      <c r="BS30" s="20"/>
      <c r="BT30" s="20">
        <v>304543507.32999998</v>
      </c>
      <c r="BU30" s="20">
        <v>278278444.24000001</v>
      </c>
      <c r="BV30" s="20">
        <v>37565562.140000001</v>
      </c>
      <c r="BW30" s="20"/>
      <c r="BX30" s="20"/>
      <c r="BY30" s="20"/>
      <c r="BZ30" s="20">
        <v>270881009.93000001</v>
      </c>
      <c r="CA30" s="20">
        <v>270694080</v>
      </c>
      <c r="CB30" s="20">
        <v>13612926.199999999</v>
      </c>
      <c r="CC30" s="20">
        <v>515706.49</v>
      </c>
      <c r="CD30" s="20">
        <v>661720727.52999997</v>
      </c>
      <c r="CE30" s="20">
        <v>549738662.95000005</v>
      </c>
      <c r="CF30" s="20">
        <v>1688524077.1500001</v>
      </c>
      <c r="CG30" s="20">
        <v>81080570.760000005</v>
      </c>
      <c r="CH30" s="19">
        <v>443.81950000000001</v>
      </c>
      <c r="CI30" s="19">
        <v>199.2646</v>
      </c>
    </row>
    <row r="31" spans="1:87" ht="14.45" customHeight="1" x14ac:dyDescent="0.25">
      <c r="A31" s="4"/>
      <c r="B31" s="2">
        <v>45285</v>
      </c>
      <c r="C31" s="1" t="s">
        <v>60</v>
      </c>
      <c r="D31" s="2">
        <v>45286</v>
      </c>
      <c r="E31" s="15">
        <f t="shared" si="0"/>
        <v>45286</v>
      </c>
      <c r="F31" s="20">
        <v>195890809.30000001</v>
      </c>
      <c r="G31" s="20">
        <v>105410629</v>
      </c>
      <c r="H31" s="20">
        <v>290196582.35000002</v>
      </c>
      <c r="I31" s="20">
        <v>0</v>
      </c>
      <c r="J31" s="20">
        <v>4778517675.0200005</v>
      </c>
      <c r="K31" s="20"/>
      <c r="L31" s="20"/>
      <c r="M31" s="20">
        <v>0</v>
      </c>
      <c r="N31" s="20">
        <v>4051000000</v>
      </c>
      <c r="O31" s="20">
        <v>0</v>
      </c>
      <c r="P31" s="20"/>
      <c r="Q31" s="20">
        <v>0</v>
      </c>
      <c r="R31" s="20">
        <v>36080442</v>
      </c>
      <c r="S31" s="20">
        <v>36080442</v>
      </c>
      <c r="T31" s="20"/>
      <c r="U31" s="20"/>
      <c r="V31" s="20"/>
      <c r="W31" s="20"/>
      <c r="X31" s="20">
        <v>840488323.52999997</v>
      </c>
      <c r="Y31" s="20">
        <v>0</v>
      </c>
      <c r="Z31" s="20">
        <v>8511151600.0200005</v>
      </c>
      <c r="AA31" s="20">
        <v>141445485.88</v>
      </c>
      <c r="AB31" s="20">
        <v>104362545</v>
      </c>
      <c r="AC31" s="20">
        <v>28382607.73</v>
      </c>
      <c r="AD31" s="20">
        <v>2013278817.6300001</v>
      </c>
      <c r="AE31" s="20">
        <v>87233462.650000006</v>
      </c>
      <c r="AF31" s="20"/>
      <c r="AG31" s="20"/>
      <c r="AH31" s="20"/>
      <c r="AI31" s="20"/>
      <c r="AJ31" s="20">
        <v>189431396.44999999</v>
      </c>
      <c r="AK31" s="20">
        <v>20727846.16</v>
      </c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>
        <v>141461777.47999999</v>
      </c>
      <c r="AW31" s="20">
        <v>9318382.8800000008</v>
      </c>
      <c r="AX31" s="20">
        <v>42728288.780000001</v>
      </c>
      <c r="AY31" s="20">
        <v>37750850.229999997</v>
      </c>
      <c r="AZ31" s="20">
        <v>488017730.83999997</v>
      </c>
      <c r="BA31" s="20">
        <v>244091250</v>
      </c>
      <c r="BB31" s="20">
        <v>30590729.149999999</v>
      </c>
      <c r="BC31" s="20">
        <v>21229119.239999998</v>
      </c>
      <c r="BD31" s="20"/>
      <c r="BE31" s="20"/>
      <c r="BF31" s="20"/>
      <c r="BG31" s="20"/>
      <c r="BH31" s="20"/>
      <c r="BI31" s="20"/>
      <c r="BJ31" s="20">
        <v>2965660305.3200002</v>
      </c>
      <c r="BK31" s="20">
        <v>447166438.04000002</v>
      </c>
      <c r="BL31" s="20">
        <v>11357408.359999999</v>
      </c>
      <c r="BM31" s="20"/>
      <c r="BN31" s="20">
        <v>23698593.239999998</v>
      </c>
      <c r="BO31" s="20">
        <v>250792.66</v>
      </c>
      <c r="BP31" s="20"/>
      <c r="BQ31" s="20"/>
      <c r="BR31" s="20"/>
      <c r="BS31" s="20"/>
      <c r="BT31" s="20">
        <v>464158914.38999999</v>
      </c>
      <c r="BU31" s="20">
        <v>452806891.74000001</v>
      </c>
      <c r="BV31" s="20">
        <v>53715104.810000002</v>
      </c>
      <c r="BW31" s="20"/>
      <c r="BX31" s="20"/>
      <c r="BY31" s="20"/>
      <c r="BZ31" s="20">
        <v>489519986.13</v>
      </c>
      <c r="CA31" s="20">
        <v>244091250</v>
      </c>
      <c r="CB31" s="20">
        <v>10163744.109999999</v>
      </c>
      <c r="CC31" s="20">
        <v>541548.14</v>
      </c>
      <c r="CD31" s="20">
        <v>1052613751.04</v>
      </c>
      <c r="CE31" s="20">
        <v>697690482.53999996</v>
      </c>
      <c r="CF31" s="20">
        <v>1913046554.28</v>
      </c>
      <c r="CG31" s="20">
        <v>111791609.51000001</v>
      </c>
      <c r="CH31" s="19">
        <v>444.90039999999999</v>
      </c>
      <c r="CI31" s="19">
        <v>126.526</v>
      </c>
    </row>
    <row r="32" spans="1:87" ht="14.45" customHeight="1" x14ac:dyDescent="0.25">
      <c r="A32" s="4"/>
      <c r="B32" s="2">
        <v>45286</v>
      </c>
      <c r="C32" s="1" t="s">
        <v>60</v>
      </c>
      <c r="D32" s="2">
        <v>45287</v>
      </c>
      <c r="E32" s="15">
        <f t="shared" si="0"/>
        <v>45287</v>
      </c>
      <c r="F32" s="20">
        <v>187100638.59999999</v>
      </c>
      <c r="G32" s="20">
        <v>108217989.40000001</v>
      </c>
      <c r="H32" s="20">
        <v>432981777.27999997</v>
      </c>
      <c r="I32" s="20">
        <v>0</v>
      </c>
      <c r="J32" s="20">
        <v>4380021397.0699997</v>
      </c>
      <c r="K32" s="20"/>
      <c r="L32" s="20"/>
      <c r="M32" s="20">
        <v>0</v>
      </c>
      <c r="N32" s="20">
        <v>3445000000</v>
      </c>
      <c r="O32" s="20">
        <v>0</v>
      </c>
      <c r="P32" s="20"/>
      <c r="Q32" s="20">
        <v>0</v>
      </c>
      <c r="R32" s="20">
        <v>36051618</v>
      </c>
      <c r="S32" s="20">
        <v>36051618</v>
      </c>
      <c r="T32" s="20"/>
      <c r="U32" s="20"/>
      <c r="V32" s="20"/>
      <c r="W32" s="20"/>
      <c r="X32" s="20">
        <v>840488323.52999997</v>
      </c>
      <c r="Y32" s="20">
        <v>0</v>
      </c>
      <c r="Z32" s="20">
        <v>7640621397.9799995</v>
      </c>
      <c r="AA32" s="20">
        <v>144223897.96000001</v>
      </c>
      <c r="AB32" s="20">
        <v>104205786.53</v>
      </c>
      <c r="AC32" s="20">
        <v>28143254.640000001</v>
      </c>
      <c r="AD32" s="20">
        <v>1899950115.24</v>
      </c>
      <c r="AE32" s="20">
        <v>89654101.469999999</v>
      </c>
      <c r="AF32" s="20"/>
      <c r="AG32" s="20"/>
      <c r="AH32" s="20"/>
      <c r="AI32" s="20"/>
      <c r="AJ32" s="20">
        <v>188571986.15000001</v>
      </c>
      <c r="AK32" s="20">
        <v>20711446.879999999</v>
      </c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>
        <v>141183498.97999999</v>
      </c>
      <c r="AW32" s="20">
        <v>9315123.9399999995</v>
      </c>
      <c r="AX32" s="20">
        <v>32610648.100000001</v>
      </c>
      <c r="AY32" s="20">
        <v>29484111.59</v>
      </c>
      <c r="AZ32" s="20">
        <v>384600551.33999997</v>
      </c>
      <c r="BA32" s="20">
        <v>352999672.80000001</v>
      </c>
      <c r="BB32" s="20">
        <v>386160609.37</v>
      </c>
      <c r="BC32" s="20">
        <v>374001240.13999999</v>
      </c>
      <c r="BD32" s="20"/>
      <c r="BE32" s="20"/>
      <c r="BF32" s="20"/>
      <c r="BG32" s="20"/>
      <c r="BH32" s="20"/>
      <c r="BI32" s="20"/>
      <c r="BJ32" s="20">
        <v>3090043006.79</v>
      </c>
      <c r="BK32" s="20">
        <v>902743122.51999998</v>
      </c>
      <c r="BL32" s="20">
        <v>11337405.1</v>
      </c>
      <c r="BM32" s="20"/>
      <c r="BN32" s="20">
        <v>23343215.149999999</v>
      </c>
      <c r="BO32" s="20">
        <v>250680.92</v>
      </c>
      <c r="BP32" s="20"/>
      <c r="BQ32" s="20"/>
      <c r="BR32" s="20"/>
      <c r="BS32" s="20"/>
      <c r="BT32" s="20">
        <v>406822497.42000002</v>
      </c>
      <c r="BU32" s="20">
        <v>395491201.75</v>
      </c>
      <c r="BV32" s="20">
        <v>53715104.810000002</v>
      </c>
      <c r="BW32" s="20"/>
      <c r="BX32" s="20"/>
      <c r="BY32" s="20"/>
      <c r="BZ32" s="20">
        <v>966537800.11000001</v>
      </c>
      <c r="CA32" s="20">
        <v>741039550</v>
      </c>
      <c r="CB32" s="20">
        <v>11490037.869999999</v>
      </c>
      <c r="CC32" s="20">
        <v>1133373.02</v>
      </c>
      <c r="CD32" s="20">
        <v>1473246060.46</v>
      </c>
      <c r="CE32" s="20">
        <v>1137914805.6900001</v>
      </c>
      <c r="CF32" s="20">
        <v>1616796946.3299999</v>
      </c>
      <c r="CG32" s="20">
        <v>225685780.63</v>
      </c>
      <c r="CH32" s="19">
        <v>472.57769999999999</v>
      </c>
      <c r="CI32" s="19">
        <v>63.904699999999998</v>
      </c>
    </row>
    <row r="33" spans="1:87" ht="14.45" customHeight="1" x14ac:dyDescent="0.25">
      <c r="A33" s="4"/>
      <c r="B33" s="2">
        <v>45287</v>
      </c>
      <c r="C33" s="1" t="s">
        <v>60</v>
      </c>
      <c r="D33" s="2">
        <v>45288</v>
      </c>
      <c r="E33" s="15">
        <f t="shared" si="0"/>
        <v>45288</v>
      </c>
      <c r="F33" s="20">
        <v>200848938.97</v>
      </c>
      <c r="G33" s="20">
        <v>98849582.469999999</v>
      </c>
      <c r="H33" s="20">
        <v>2570953728.9699998</v>
      </c>
      <c r="I33" s="20">
        <v>0</v>
      </c>
      <c r="J33" s="20">
        <v>4389783829.5699997</v>
      </c>
      <c r="K33" s="20"/>
      <c r="L33" s="20"/>
      <c r="M33" s="20">
        <v>0</v>
      </c>
      <c r="N33" s="20">
        <v>4456000000</v>
      </c>
      <c r="O33" s="20">
        <v>0</v>
      </c>
      <c r="P33" s="20"/>
      <c r="Q33" s="20">
        <v>0</v>
      </c>
      <c r="R33" s="20">
        <v>35903558.719999999</v>
      </c>
      <c r="S33" s="20">
        <v>35903558.719999999</v>
      </c>
      <c r="T33" s="20"/>
      <c r="U33" s="20"/>
      <c r="V33" s="20"/>
      <c r="W33" s="20"/>
      <c r="X33" s="20">
        <v>840488323.52999997</v>
      </c>
      <c r="Y33" s="20">
        <v>0</v>
      </c>
      <c r="Z33" s="20">
        <v>10812956346.940001</v>
      </c>
      <c r="AA33" s="20">
        <v>134707755.43000001</v>
      </c>
      <c r="AB33" s="20">
        <v>105588410</v>
      </c>
      <c r="AC33" s="20">
        <v>27958942.82</v>
      </c>
      <c r="AD33" s="20">
        <v>3052366048.6599998</v>
      </c>
      <c r="AE33" s="20">
        <v>91231185.799999997</v>
      </c>
      <c r="AF33" s="20"/>
      <c r="AG33" s="20"/>
      <c r="AH33" s="20"/>
      <c r="AI33" s="20"/>
      <c r="AJ33" s="20">
        <v>209685622.68000001</v>
      </c>
      <c r="AK33" s="20">
        <v>29402382.829999998</v>
      </c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>
        <v>156787073.43000001</v>
      </c>
      <c r="AW33" s="20">
        <v>9268557.75</v>
      </c>
      <c r="AX33" s="20">
        <v>43332197.119999997</v>
      </c>
      <c r="AY33" s="20">
        <v>38540057.280000001</v>
      </c>
      <c r="AZ33" s="20">
        <v>140835506.25999999</v>
      </c>
      <c r="BA33" s="20">
        <v>140048542.15000001</v>
      </c>
      <c r="BB33" s="20">
        <v>211439844.00999999</v>
      </c>
      <c r="BC33" s="20">
        <v>204542083.16999999</v>
      </c>
      <c r="BD33" s="20"/>
      <c r="BE33" s="20"/>
      <c r="BF33" s="20"/>
      <c r="BG33" s="20"/>
      <c r="BH33" s="20"/>
      <c r="BI33" s="20"/>
      <c r="BJ33" s="20">
        <v>3875100943.9000001</v>
      </c>
      <c r="BK33" s="20">
        <v>539432353.51999998</v>
      </c>
      <c r="BL33" s="20">
        <v>11258685.25</v>
      </c>
      <c r="BM33" s="20"/>
      <c r="BN33" s="20">
        <v>24064368.550000001</v>
      </c>
      <c r="BO33" s="20">
        <v>249475.46</v>
      </c>
      <c r="BP33" s="20"/>
      <c r="BQ33" s="20"/>
      <c r="BR33" s="20"/>
      <c r="BS33" s="20"/>
      <c r="BT33" s="20">
        <v>296442615.98000002</v>
      </c>
      <c r="BU33" s="20">
        <v>292670422.23000002</v>
      </c>
      <c r="BV33" s="20">
        <v>53715104.810000002</v>
      </c>
      <c r="BW33" s="20"/>
      <c r="BX33" s="20"/>
      <c r="BY33" s="20"/>
      <c r="BZ33" s="20">
        <v>495099403.56</v>
      </c>
      <c r="CA33" s="20">
        <v>494922720</v>
      </c>
      <c r="CB33" s="20">
        <v>12314066.220000001</v>
      </c>
      <c r="CC33" s="20">
        <v>554206.37</v>
      </c>
      <c r="CD33" s="20">
        <v>892894244.37</v>
      </c>
      <c r="CE33" s="20">
        <v>788396824.05999994</v>
      </c>
      <c r="CF33" s="20">
        <v>2982206699.5300002</v>
      </c>
      <c r="CG33" s="20">
        <v>134858088.38</v>
      </c>
      <c r="CH33" s="19">
        <v>362.58240000000001</v>
      </c>
      <c r="CI33" s="19">
        <v>99.888499999999993</v>
      </c>
    </row>
    <row r="34" spans="1:87" ht="14.45" customHeight="1" x14ac:dyDescent="0.25">
      <c r="A34" s="4"/>
      <c r="B34" s="2">
        <v>45288</v>
      </c>
      <c r="C34" s="1" t="s">
        <v>60</v>
      </c>
      <c r="D34" s="2">
        <v>45289</v>
      </c>
      <c r="E34" s="15">
        <f t="shared" si="0"/>
        <v>45289</v>
      </c>
      <c r="F34" s="20">
        <v>184180342.68000001</v>
      </c>
      <c r="G34" s="20">
        <v>86733018.379999995</v>
      </c>
      <c r="H34" s="20">
        <v>371123452.25</v>
      </c>
      <c r="I34" s="20">
        <v>0</v>
      </c>
      <c r="J34" s="20">
        <v>4300863489.1700001</v>
      </c>
      <c r="K34" s="20"/>
      <c r="L34" s="20"/>
      <c r="M34" s="20">
        <v>0</v>
      </c>
      <c r="N34" s="20">
        <v>5216000000</v>
      </c>
      <c r="O34" s="20">
        <v>0</v>
      </c>
      <c r="P34" s="20"/>
      <c r="Q34" s="20">
        <v>0</v>
      </c>
      <c r="R34" s="20">
        <v>36144719.520000003</v>
      </c>
      <c r="S34" s="20">
        <v>36144719.520000003</v>
      </c>
      <c r="T34" s="20"/>
      <c r="U34" s="20"/>
      <c r="V34" s="20"/>
      <c r="W34" s="20"/>
      <c r="X34" s="20">
        <v>840488323.52999997</v>
      </c>
      <c r="Y34" s="20">
        <v>0</v>
      </c>
      <c r="Z34" s="20">
        <v>9267777794.8099995</v>
      </c>
      <c r="AA34" s="20">
        <v>122831852.62</v>
      </c>
      <c r="AB34" s="20">
        <v>103987026.67</v>
      </c>
      <c r="AC34" s="20">
        <v>25048071.190000001</v>
      </c>
      <c r="AD34" s="20">
        <v>2498342095.1599998</v>
      </c>
      <c r="AE34" s="20">
        <v>90897257.090000004</v>
      </c>
      <c r="AF34" s="20"/>
      <c r="AG34" s="20"/>
      <c r="AH34" s="20"/>
      <c r="AI34" s="20"/>
      <c r="AJ34" s="20">
        <v>201434209.12</v>
      </c>
      <c r="AK34" s="20">
        <v>20766336.010000002</v>
      </c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>
        <v>151101519.66999999</v>
      </c>
      <c r="AW34" s="20">
        <v>9375915.9299999997</v>
      </c>
      <c r="AX34" s="20">
        <v>66234236.969999999</v>
      </c>
      <c r="AY34" s="20">
        <v>59568574.729999997</v>
      </c>
      <c r="AZ34" s="20">
        <v>376741178.24000001</v>
      </c>
      <c r="BA34" s="20">
        <v>376194000</v>
      </c>
      <c r="BB34" s="20">
        <v>117893551.31999999</v>
      </c>
      <c r="BC34" s="20">
        <v>109843839.58</v>
      </c>
      <c r="BD34" s="20"/>
      <c r="BE34" s="20"/>
      <c r="BF34" s="20"/>
      <c r="BG34" s="20"/>
      <c r="BH34" s="20"/>
      <c r="BI34" s="20"/>
      <c r="BJ34" s="20">
        <v>3468286565.48</v>
      </c>
      <c r="BK34" s="20">
        <v>689446972.72000003</v>
      </c>
      <c r="BL34" s="20">
        <v>11082638.300000001</v>
      </c>
      <c r="BM34" s="20"/>
      <c r="BN34" s="20">
        <v>22866569.010000002</v>
      </c>
      <c r="BO34" s="20">
        <v>252106.08</v>
      </c>
      <c r="BP34" s="20"/>
      <c r="BQ34" s="20"/>
      <c r="BR34" s="20"/>
      <c r="BS34" s="20"/>
      <c r="BT34" s="20">
        <v>373592542.89999998</v>
      </c>
      <c r="BU34" s="20">
        <v>368104855.63</v>
      </c>
      <c r="BV34" s="20">
        <v>54891803.630000003</v>
      </c>
      <c r="BW34" s="20"/>
      <c r="BX34" s="20"/>
      <c r="BY34" s="20"/>
      <c r="BZ34" s="20">
        <v>937076037.69000006</v>
      </c>
      <c r="CA34" s="20">
        <v>560529060</v>
      </c>
      <c r="CB34" s="20">
        <v>11819288.050000001</v>
      </c>
      <c r="CC34" s="20">
        <v>445449.65</v>
      </c>
      <c r="CD34" s="20">
        <v>1411328879.5799999</v>
      </c>
      <c r="CE34" s="20">
        <v>929331471.36000001</v>
      </c>
      <c r="CF34" s="20">
        <v>2056957685.9000001</v>
      </c>
      <c r="CG34" s="20">
        <v>172361743.18000001</v>
      </c>
      <c r="CH34" s="19">
        <v>450.5575</v>
      </c>
      <c r="CI34" s="19">
        <v>71.263999999999996</v>
      </c>
    </row>
    <row r="35" spans="1:87" ht="14.45" customHeight="1" x14ac:dyDescent="0.25">
      <c r="A35" s="4"/>
      <c r="B35" s="2">
        <v>45289</v>
      </c>
      <c r="C35" s="1" t="s">
        <v>60</v>
      </c>
      <c r="D35" s="2">
        <v>45290</v>
      </c>
      <c r="E35" s="15">
        <f t="shared" si="0"/>
        <v>45290</v>
      </c>
      <c r="F35" s="20">
        <v>162394075.49000001</v>
      </c>
      <c r="G35" s="20">
        <v>78626140.590000004</v>
      </c>
      <c r="H35" s="20">
        <v>265453387.94</v>
      </c>
      <c r="I35" s="20">
        <v>0</v>
      </c>
      <c r="J35" s="20">
        <v>4387175489.5699997</v>
      </c>
      <c r="K35" s="20"/>
      <c r="L35" s="20"/>
      <c r="M35" s="20">
        <v>0</v>
      </c>
      <c r="N35" s="20">
        <v>5406000000</v>
      </c>
      <c r="O35" s="20">
        <v>0</v>
      </c>
      <c r="P35" s="20"/>
      <c r="Q35" s="20">
        <v>0</v>
      </c>
      <c r="R35" s="20">
        <v>36493489.920000002</v>
      </c>
      <c r="S35" s="20">
        <v>36493489.920000002</v>
      </c>
      <c r="T35" s="20"/>
      <c r="U35" s="20"/>
      <c r="V35" s="20"/>
      <c r="W35" s="20"/>
      <c r="X35" s="20">
        <v>840488323.52999997</v>
      </c>
      <c r="Y35" s="20">
        <v>0</v>
      </c>
      <c r="Z35" s="20">
        <v>9416980946.1100006</v>
      </c>
      <c r="AA35" s="20">
        <v>115072457.23</v>
      </c>
      <c r="AB35" s="20">
        <v>106829554.56999999</v>
      </c>
      <c r="AC35" s="20">
        <v>25042752.809999999</v>
      </c>
      <c r="AD35" s="20">
        <v>2430186108.5799999</v>
      </c>
      <c r="AE35" s="20">
        <v>108293407.63</v>
      </c>
      <c r="AF35" s="20"/>
      <c r="AG35" s="20"/>
      <c r="AH35" s="20"/>
      <c r="AI35" s="20"/>
      <c r="AJ35" s="20">
        <v>193734644.61000001</v>
      </c>
      <c r="AK35" s="20">
        <v>17929588.73</v>
      </c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>
        <v>141094156.77000001</v>
      </c>
      <c r="AW35" s="20">
        <v>5948997.2300000004</v>
      </c>
      <c r="AX35" s="20">
        <v>74870840.010000005</v>
      </c>
      <c r="AY35" s="20">
        <v>68283329.569999993</v>
      </c>
      <c r="AZ35" s="20"/>
      <c r="BA35" s="20"/>
      <c r="BB35" s="20">
        <v>40975112.399999999</v>
      </c>
      <c r="BC35" s="20">
        <v>31611506.710000001</v>
      </c>
      <c r="BD35" s="20"/>
      <c r="BE35" s="20"/>
      <c r="BF35" s="20"/>
      <c r="BG35" s="20"/>
      <c r="BH35" s="20"/>
      <c r="BI35" s="20"/>
      <c r="BJ35" s="20">
        <v>2854113474.29</v>
      </c>
      <c r="BK35" s="20">
        <v>250662814.74000001</v>
      </c>
      <c r="BL35" s="20">
        <v>10963227.67</v>
      </c>
      <c r="BM35" s="20"/>
      <c r="BN35" s="20">
        <v>21348142.949999999</v>
      </c>
      <c r="BO35" s="20">
        <v>255350.73</v>
      </c>
      <c r="BP35" s="20"/>
      <c r="BQ35" s="20"/>
      <c r="BR35" s="20"/>
      <c r="BS35" s="20"/>
      <c r="BT35" s="20">
        <v>557662357.49000001</v>
      </c>
      <c r="BU35" s="20">
        <v>531237184.33999997</v>
      </c>
      <c r="BV35" s="20">
        <v>79733096.359999999</v>
      </c>
      <c r="BW35" s="20"/>
      <c r="BX35" s="20"/>
      <c r="BY35" s="20"/>
      <c r="BZ35" s="20"/>
      <c r="CA35" s="20"/>
      <c r="CB35" s="20">
        <v>12802515.539999999</v>
      </c>
      <c r="CC35" s="20">
        <v>652422.29</v>
      </c>
      <c r="CD35" s="20">
        <v>682509340.00999999</v>
      </c>
      <c r="CE35" s="20">
        <v>532144957.36000001</v>
      </c>
      <c r="CF35" s="20">
        <v>2171604134.2800002</v>
      </c>
      <c r="CG35" s="20">
        <v>62665703.68</v>
      </c>
      <c r="CH35" s="19">
        <v>433.64170000000001</v>
      </c>
      <c r="CI35" s="19">
        <v>183.62909999999999</v>
      </c>
    </row>
    <row r="36" spans="1:87" ht="14.45" customHeight="1" x14ac:dyDescent="0.25">
      <c r="A36" s="4"/>
      <c r="B36" s="2">
        <v>45291</v>
      </c>
      <c r="C36" s="1" t="s">
        <v>61</v>
      </c>
      <c r="D36" s="2"/>
      <c r="E36" s="15" t="str">
        <f t="shared" si="0"/>
        <v>01.01.2024</v>
      </c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19">
        <v>453.649</v>
      </c>
      <c r="CI36" s="19">
        <v>169.1062</v>
      </c>
    </row>
    <row r="59" spans="56:56" x14ac:dyDescent="0.25">
      <c r="BD59" s="20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BD59">
    <cfRule type="expression" dxfId="1" priority="2">
      <formula>$C59="1"</formula>
    </cfRule>
  </conditionalFormatting>
  <conditionalFormatting sqref="E15:CI36">
    <cfRule type="expression" dxfId="0" priority="1">
      <formula>$C15="1"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2022-03-30T12:07:52Z</dcterms:created>
  <dcterms:modified xsi:type="dcterms:W3CDTF">2024-01-09T14:08:52Z</dcterms:modified>
</cp:coreProperties>
</file>