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510" yWindow="3510" windowWidth="23280" windowHeight="11385" firstSheet="1" activeTab="1"/>
  </bookViews>
  <sheets>
    <sheet name="G2TempSheet" sheetId="2" state="veryHidden" r:id="rId1"/>
    <sheet name="Лист1" sheetId="1" r:id="rId2"/>
  </sheets>
  <definedNames>
    <definedName name="ClDSOutBlOption_DetailOption" hidden="1">G2TempSheet!$C$4</definedName>
    <definedName name="ClDSOutBlOption_DfmOptBlSrcLoad" hidden="1">G2TempSheet!$D$4</definedName>
    <definedName name="ClDSOutBlOption_DfmOptBlSrcLoadDet" hidden="1">G2TempSheet!$E$4</definedName>
    <definedName name="ClDSOutBlOption_ExecDate" hidden="1">G2TempSheet!$R$4</definedName>
    <definedName name="ClDSOutBlOption_IdUom" hidden="1">G2TempSheet!$N$4</definedName>
    <definedName name="ClDSOutBlOption_InstLocation" hidden="1">G2TempSheet!$J$4</definedName>
    <definedName name="ClDSOutBlOption_InstName" hidden="1">G2TempSheet!$I$4</definedName>
    <definedName name="ClDSOutBlOption_NameSrcLoad" hidden="1">G2TempSheet!$B$4</definedName>
    <definedName name="ClDSOutBlOption_PercUom" hidden="1">G2TempSheet!$O$4</definedName>
    <definedName name="ClDSOutBlOption_ReportDate" hidden="1">G2TempSheet!$H$4</definedName>
    <definedName name="ClDSOutBlOption_SortOption" hidden="1">G2TempSheet!$G$4</definedName>
    <definedName name="ClDSOutBlOption_SourceOption" hidden="1">G2TempSheet!$F$4</definedName>
    <definedName name="ClDSOutBlOption_SubscrContr" hidden="1">G2TempSheet!$L$4</definedName>
    <definedName name="ClDSOutBlOption_SubscrContrJob" hidden="1">G2TempSheet!$P$4</definedName>
    <definedName name="ClDSOutBlOption_SubscrExec" hidden="1">G2TempSheet!$K$4</definedName>
    <definedName name="ClDSOutBlOption_SubscrHead" hidden="1">G2TempSheet!$M$4</definedName>
    <definedName name="ClDSOutBlOption_SubscrHeadJob" hidden="1">G2TempSheet!$Q$4</definedName>
    <definedName name="ClDSOutBlSrcLoadDet_DATE_ID" hidden="1">G2TempSheet!$B$5</definedName>
    <definedName name="ClDSOutBlSrcLoadRange">Лист1!$A$15:$CI$37</definedName>
    <definedName name="CLSInSimple_DAT" hidden="1">G2TempSheet!$C$6</definedName>
    <definedName name="CLSInSimple_ID_OPER" hidden="1">G2TempSheet!$H$6</definedName>
    <definedName name="CLSInSimple_ID_REPORT" hidden="1">G2TempSheet!$B$6</definedName>
    <definedName name="CLSInSimple_IS_AUTO" hidden="1">G2TempSheet!$F$6</definedName>
    <definedName name="CLSInSimple_IS_DET" hidden="1">G2TempSheet!$G$6</definedName>
    <definedName name="CLSInSimple_MFO" hidden="1">G2TempSheet!$D$6</definedName>
    <definedName name="CLSInSimple_TU" hidden="1">G2TempSheet!$E$6</definedName>
    <definedName name="CLSLocation_BNK" hidden="1">G2TempSheet!$C$7</definedName>
    <definedName name="CLSLocation_DATE" hidden="1">G2TempSheet!$B$7</definedName>
    <definedName name="CLSLocation_DEBUG" hidden="1">G2TempSheet!$E$7</definedName>
    <definedName name="CLSLocation_VTYPE" hidden="1">G2TempSheet!$D$7</definedName>
    <definedName name="XLR_VERSION" hidden="1">G2TempSheet!$A$1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6" i="1" l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F9" i="1" l="1"/>
  <c r="E8" i="1"/>
  <c r="F2" i="1"/>
  <c r="E3" i="1"/>
  <c r="E2" i="1"/>
  <c r="E1" i="1"/>
  <c r="F1" i="1" s="1"/>
  <c r="E6" i="1" l="1"/>
  <c r="E37" i="1"/>
</calcChain>
</file>

<file path=xl/sharedStrings.xml><?xml version="1.0" encoding="utf-8"?>
<sst xmlns="http://schemas.openxmlformats.org/spreadsheetml/2006/main" count="168" uniqueCount="66">
  <si>
    <t>Складові розрахунку коефіцієнтів покриття ліквідністю (LCR)  за всіма валютами та в іноземній валюті відповідно до Методики розрахунку коефіцієнта покриття ліквідністю</t>
  </si>
  <si>
    <t>Звітна дата</t>
  </si>
  <si>
    <t>Обсяг високоякісних ліквідних активів (ВЛА)</t>
  </si>
  <si>
    <t>Очікувані відпливи грошових коштів:</t>
  </si>
  <si>
    <t>Очікувані надходження грошових коштів:</t>
  </si>
  <si>
    <t>Чистий очікуваний відплив грошових коштів</t>
  </si>
  <si>
    <t>банкноти і монети</t>
  </si>
  <si>
    <r>
      <t>кошти в Національному банку [на кореспондентському рахунку та рахунку умовного зберігання (ескроу)]</t>
    </r>
    <r>
      <rPr>
        <b/>
        <strike/>
        <sz val="10"/>
        <rFont val="Times New Roman"/>
        <family val="1"/>
        <charset val="204"/>
      </rPr>
      <t xml:space="preserve"> </t>
    </r>
  </si>
  <si>
    <t>сума за ОВДП та ОЗДП, що рефінансуються Національним банком України</t>
  </si>
  <si>
    <t>сума за облігаціями внутрішніх місцевих позик та підприємств, розміщення яких здійснено під гарантію Кабінету Міністрів України, що рефінансуються Національним банком України</t>
  </si>
  <si>
    <t>сума за депозитними сертифікатами Національного банку України</t>
  </si>
  <si>
    <t>сума за депозитами в Національному банку України до 1 дня</t>
  </si>
  <si>
    <t>сума за борговими цінними паперами міжнародних фінансових організацій/державних органів країн G-7 з рейтингами провідних світових рейтингових агенств не нижче АА-/Аа3</t>
  </si>
  <si>
    <t>сума за борговими цінними паперами, емітованими міжнародними банками розвитку</t>
  </si>
  <si>
    <t>кошти на коррахунках в інших банках з рейтингом не нижче інвест.класу, що зменш.на суму незнижувального залишку за відповідними рахунками ностро</t>
  </si>
  <si>
    <t>сума обов'язкових резервів, що  підлягають зберіганню на кореспондентському рахунку банку в Національному банку в період утримання згідно з Положенням №806</t>
  </si>
  <si>
    <t>загальний обсяг високоякісних ліквідних активів (ВЛА)</t>
  </si>
  <si>
    <t>кошти фізичних осіб</t>
  </si>
  <si>
    <t>кошти суб'єктів господарської діяльності</t>
  </si>
  <si>
    <t>кошти інших банків</t>
  </si>
  <si>
    <t xml:space="preserve">кошти  бюджетних установ, виборчих фондів та фонду референдуму </t>
  </si>
  <si>
    <t>кошти небанківських фінансових установ</t>
  </si>
  <si>
    <t>кошти НБУ</t>
  </si>
  <si>
    <t>кредити від міжнародних та інших фінансових організацій</t>
  </si>
  <si>
    <t>цінні папери власного боргу</t>
  </si>
  <si>
    <t>субординований борг та капітальні інструменти з умовами списання/конверсії</t>
  </si>
  <si>
    <t>безвідкличні зобов'язання з кредитування, що надані банком</t>
  </si>
  <si>
    <t>операції , пов'язані з торговим фінансуванням (акредитиви та гарантії)</t>
  </si>
  <si>
    <t>транзитні та клірингові рахунки</t>
  </si>
  <si>
    <t>операції з деривативами</t>
  </si>
  <si>
    <t>кредиторська заборгованість</t>
  </si>
  <si>
    <t>інші балансові та позабалансові зобов'язання, за якими банк очікує відпливи</t>
  </si>
  <si>
    <t>забезпечене фондування</t>
  </si>
  <si>
    <t>сума простроченої заборгованості за очікуваними відпливами</t>
  </si>
  <si>
    <t>сукупні очікувані відпливи грошових коштів</t>
  </si>
  <si>
    <t>кредити фізичним особам</t>
  </si>
  <si>
    <t>кредити суб'єктам господарської діяльності</t>
  </si>
  <si>
    <t>кредити органам державної влади та місцевого самоврядування</t>
  </si>
  <si>
    <t>кошти в Національному банку</t>
  </si>
  <si>
    <t>операції з цінними паперами (які не включені до ВЛА)</t>
  </si>
  <si>
    <t>операції зворотнього репо</t>
  </si>
  <si>
    <t>операції з деривативами та дебіторською заборгованістю</t>
  </si>
  <si>
    <t xml:space="preserve">інші операції, за якими очікуються надходження (згідно з таблицею 1 додатку 3 до Методики розрахунку LCR) </t>
  </si>
  <si>
    <t>сукупні очікувані надходження грошових коштів</t>
  </si>
  <si>
    <t>у всіх валютах</t>
  </si>
  <si>
    <t>у іноземній валюті</t>
  </si>
  <si>
    <t>(тис.грн.)</t>
  </si>
  <si>
    <t>МФО</t>
  </si>
  <si>
    <t>Коефіцієнт покриття ліквідністю (LCR)</t>
  </si>
  <si>
    <t>3.421 Developer , Russian Edition</t>
  </si>
  <si>
    <t>ClDSOutBlOption:</t>
  </si>
  <si>
    <t>Постанова №11. Додаток 10. Складові розрахунку коефіцієнтів покриття ліквідністю (LCR)</t>
  </si>
  <si>
    <t xml:space="preserve">{} {{Title.Alignment = taCenter} {Width = 100}} {Date DATE_ID Дата 50 0 {{Width = 75} {Alignment = taCenter}} Integer MFO МФО 6 0 {{Width = 45} {Alignment = taCenter} {Visible = False}} Integer TU {Тип консолiдацiї} 1 0 {{Width = 85} {Alignment = taCenter} {Visible = False}} String SOURCE_MNEMO Джерело 30 0 {{Width = 90} {Visible = False}} String EP_FILTER {Фільтр даних} 500 0 {{Width = 200} {Visible = False}} Integer CAN_DETAIL {Є деталі} 1 0 {{Width = 50} {Visible = False}} String ITOG {Ознака iтогу} 50 </t>
  </si>
  <si>
    <t>SRC_DOP_20X 34000 RN_VALUE_INDEX ID_RN_VALUE_INDEX_SQ T100 {} SRC_MAIN 30067 RN_DATA_6K ID_RN_DATA_6K_SQ {} {} SRC_XTOTAL 30067 RN_DATA_6K ID_RN_DATA_6K_SQ {} {}</t>
  </si>
  <si>
    <t>ITOG;DATE_ID</t>
  </si>
  <si>
    <t>АКЦІОНЕРНЕ ТОВАРИСТВО 'КОМЕРЦІЙНИЙ БАНК 'ГЛОБУС</t>
  </si>
  <si>
    <t>м. Київ, пров.Куренівський, б.19/5</t>
  </si>
  <si>
    <t>Системный администратор</t>
  </si>
  <si>
    <t>Головний бухгалтер</t>
  </si>
  <si>
    <t>Заступник Голови Правлiння</t>
  </si>
  <si>
    <t>0</t>
  </si>
  <si>
    <t>1</t>
  </si>
  <si>
    <t>ClDSOutBlSrcLoadDet:</t>
  </si>
  <si>
    <t>CLSInSimple:</t>
  </si>
  <si>
    <t>CLSLocation:</t>
  </si>
  <si>
    <t>CLSOutSimple: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</si>
</sst>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0"/>
    <numFmt numFmtId="165" formatCode="#,##0,"/>
  </numFmts>
  <fonts count="1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trike/>
      <sz val="10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sz val="10"/>
      <color rgb="FF000000"/>
      <name val="Arial"/>
      <family val="2"/>
    </font>
    <font>
      <sz val="10"/>
      <color theme="1"/>
      <name val="Times New Roman"/>
      <family val="1"/>
      <charset val="204"/>
    </font>
    <font>
      <sz val="9"/>
      <color theme="1"/>
      <name val="Calibri"/>
      <family val="2"/>
      <charset val="204"/>
    </font>
    <font>
      <sz val="9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9" fillId="0" borderId="0"/>
    <xf numFmtId="0" fontId="10" fillId="0" borderId="0"/>
    <xf numFmtId="0" fontId="10" fillId="0" borderId="0"/>
    <xf numFmtId="0" fontId="11" fillId="0" borderId="0"/>
  </cellStyleXfs>
  <cellXfs count="48">
    <xf numFmtId="0" fontId="0" fillId="0" borderId="0" xfId="0"/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0" xfId="0"/>
    <xf numFmtId="0" fontId="0" fillId="0" borderId="0" xfId="0"/>
    <xf numFmtId="0" fontId="1" fillId="0" borderId="0" xfId="0" applyFont="1"/>
    <xf numFmtId="0" fontId="6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/>
    </xf>
    <xf numFmtId="0" fontId="12" fillId="0" borderId="0" xfId="0" applyFont="1" applyAlignment="1">
      <alignment horizontal="right"/>
    </xf>
    <xf numFmtId="14" fontId="13" fillId="0" borderId="1" xfId="0" applyNumberFormat="1" applyFont="1" applyBorder="1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1" xfId="0" applyFont="1" applyBorder="1" applyAlignment="1">
      <alignment horizontal="center" vertical="center"/>
    </xf>
    <xf numFmtId="164" fontId="14" fillId="0" borderId="1" xfId="0" applyNumberFormat="1" applyFont="1" applyBorder="1"/>
    <xf numFmtId="165" fontId="13" fillId="0" borderId="1" xfId="0" applyNumberFormat="1" applyFont="1" applyBorder="1" applyAlignment="1">
      <alignment horizontal="right"/>
    </xf>
    <xf numFmtId="0" fontId="0" fillId="0" borderId="0" xfId="0" quotePrefix="1"/>
    <xf numFmtId="14" fontId="0" fillId="0" borderId="0" xfId="0" applyNumberFormat="1"/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textRotation="90" wrapText="1"/>
    </xf>
    <xf numFmtId="0" fontId="2" fillId="2" borderId="6" xfId="0" applyFont="1" applyFill="1" applyBorder="1" applyAlignment="1">
      <alignment horizontal="center" vertical="center" textRotation="90" wrapText="1"/>
    </xf>
    <xf numFmtId="0" fontId="2" fillId="2" borderId="7" xfId="0" applyFont="1" applyFill="1" applyBorder="1" applyAlignment="1">
      <alignment horizontal="center" vertical="center" textRotation="90" wrapText="1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4" fillId="2" borderId="8" xfId="1" applyFont="1" applyFill="1" applyBorder="1" applyAlignment="1">
      <alignment horizontal="center" vertical="center" wrapText="1"/>
    </xf>
    <xf numFmtId="0" fontId="4" fillId="2" borderId="9" xfId="1" applyFont="1" applyFill="1" applyBorder="1" applyAlignment="1">
      <alignment horizontal="center" vertical="center" wrapText="1"/>
    </xf>
    <xf numFmtId="0" fontId="4" fillId="2" borderId="10" xfId="1" applyFont="1" applyFill="1" applyBorder="1" applyAlignment="1">
      <alignment horizontal="center" vertical="center" wrapText="1"/>
    </xf>
    <xf numFmtId="0" fontId="4" fillId="2" borderId="11" xfId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</cellXfs>
  <cellStyles count="5">
    <cellStyle name="Звичайний 2" xfId="3"/>
    <cellStyle name="Обычный" xfId="0" builtinId="0"/>
    <cellStyle name="Обычный 2" xfId="2"/>
    <cellStyle name="Обычный 3" xfId="4"/>
    <cellStyle name="Обычный 4" xfId="1"/>
  </cellStyles>
  <dxfs count="2">
    <dxf>
      <font>
        <b/>
        <i val="0"/>
      </font>
    </dxf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workbookViewId="0"/>
  </sheetViews>
  <sheetFormatPr defaultRowHeight="15" x14ac:dyDescent="0.25"/>
  <sheetData>
    <row r="1" spans="1:18" x14ac:dyDescent="0.25">
      <c r="A1" s="21" t="s">
        <v>49</v>
      </c>
    </row>
    <row r="4" spans="1:18" x14ac:dyDescent="0.25">
      <c r="A4" t="s">
        <v>50</v>
      </c>
      <c r="B4" s="21" t="s">
        <v>51</v>
      </c>
      <c r="D4" s="21" t="s">
        <v>52</v>
      </c>
      <c r="F4" s="21" t="s">
        <v>53</v>
      </c>
      <c r="G4" s="21" t="s">
        <v>54</v>
      </c>
      <c r="H4" s="22">
        <v>45717</v>
      </c>
      <c r="I4" s="21" t="s">
        <v>55</v>
      </c>
      <c r="J4" s="21" t="s">
        <v>56</v>
      </c>
      <c r="K4" s="21" t="s">
        <v>57</v>
      </c>
      <c r="N4">
        <v>0</v>
      </c>
      <c r="O4">
        <v>2</v>
      </c>
      <c r="P4" s="21" t="s">
        <v>58</v>
      </c>
      <c r="Q4" s="21" t="s">
        <v>59</v>
      </c>
      <c r="R4" s="22">
        <v>45719</v>
      </c>
    </row>
    <row r="5" spans="1:18" x14ac:dyDescent="0.25">
      <c r="A5" t="s">
        <v>62</v>
      </c>
    </row>
    <row r="6" spans="1:18" x14ac:dyDescent="0.25">
      <c r="A6" t="s">
        <v>63</v>
      </c>
      <c r="B6">
        <v>459</v>
      </c>
      <c r="C6" s="22">
        <v>45716</v>
      </c>
      <c r="D6">
        <v>380526</v>
      </c>
      <c r="E6">
        <v>1</v>
      </c>
      <c r="F6">
        <v>1</v>
      </c>
      <c r="G6">
        <v>0</v>
      </c>
      <c r="H6">
        <v>108433000000</v>
      </c>
    </row>
    <row r="7" spans="1:18" x14ac:dyDescent="0.25">
      <c r="A7" t="s">
        <v>64</v>
      </c>
      <c r="B7" s="22">
        <v>45720</v>
      </c>
      <c r="C7">
        <v>0</v>
      </c>
      <c r="D7">
        <v>1</v>
      </c>
      <c r="E7" t="b">
        <v>0</v>
      </c>
    </row>
    <row r="8" spans="1:18" x14ac:dyDescent="0.25">
      <c r="A8" t="s">
        <v>65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60"/>
  <sheetViews>
    <sheetView showGridLines="0" tabSelected="1" workbookViewId="0">
      <pane xSplit="5" topLeftCell="F1" activePane="topRight" state="frozen"/>
      <selection activeCell="A5" sqref="A5"/>
      <selection pane="topRight" activeCell="A15" sqref="A15:CI37"/>
    </sheetView>
  </sheetViews>
  <sheetFormatPr defaultRowHeight="15" x14ac:dyDescent="0.25"/>
  <cols>
    <col min="1" max="1" width="2.7109375" customWidth="1"/>
    <col min="2" max="2" width="3.140625" hidden="1" customWidth="1"/>
    <col min="3" max="3" width="5.28515625" hidden="1" customWidth="1"/>
    <col min="4" max="4" width="4.7109375" style="4" hidden="1" customWidth="1"/>
    <col min="5" max="5" width="10.140625" customWidth="1"/>
    <col min="6" max="83" width="13.7109375" customWidth="1"/>
    <col min="84" max="87" width="13.7109375" style="4" customWidth="1"/>
    <col min="88" max="89" width="13.7109375" customWidth="1"/>
  </cols>
  <sheetData>
    <row r="1" spans="1:87" s="3" customFormat="1" hidden="1" x14ac:dyDescent="0.25">
      <c r="D1" s="4"/>
      <c r="E1" s="4">
        <f>_xlfn.SINGLE(ClDSOutBlOption_ReportDate)</f>
        <v>45717</v>
      </c>
      <c r="F1" s="4" t="str">
        <f>MID("00",1,2-LEN(DAY(E1)))&amp;DAY(E1)&amp;"."&amp;MID("00",1,2-LEN(MONTH(E1)))&amp;MONTH(E1)&amp;"."&amp;YEAR(E1)</f>
        <v>01.03.2025</v>
      </c>
      <c r="G1" s="4" t="e">
        <v>#NAME?</v>
      </c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</row>
    <row r="2" spans="1:87" s="3" customFormat="1" hidden="1" x14ac:dyDescent="0.25">
      <c r="D2" s="4"/>
      <c r="E2" s="4">
        <f>_xlfn.SINGLE(ClDSOutBlOption_ExecDate)</f>
        <v>45719</v>
      </c>
      <c r="F2" s="4">
        <f>_xlfn.SINGLE(CLSInSimple_MFO)</f>
        <v>380526</v>
      </c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</row>
    <row r="3" spans="1:87" s="3" customFormat="1" hidden="1" x14ac:dyDescent="0.25">
      <c r="C3" s="4"/>
      <c r="D3" s="4"/>
      <c r="E3" s="4" t="e">
        <f>2+ROWS(ClDSOutBlSrcIndexRange)</f>
        <v>#NAME?</v>
      </c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</row>
    <row r="4" spans="1:87" s="3" customFormat="1" hidden="1" x14ac:dyDescent="0.25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</row>
    <row r="5" spans="1:87" s="3" customFormat="1" ht="18.75" x14ac:dyDescent="0.3">
      <c r="C5" s="4"/>
      <c r="D5" s="4"/>
      <c r="E5" s="6" t="s">
        <v>0</v>
      </c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</row>
    <row r="6" spans="1:87" s="3" customFormat="1" x14ac:dyDescent="0.25">
      <c r="C6" s="4"/>
      <c r="D6" s="4"/>
      <c r="E6" s="5" t="str">
        <f xml:space="preserve"> "станом на " &amp; F1 &amp; " року"</f>
        <v>станом на 01.03.2025 року</v>
      </c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</row>
    <row r="7" spans="1:87" s="3" customFormat="1" x14ac:dyDescent="0.25">
      <c r="D7" s="4"/>
      <c r="CF7" s="4"/>
      <c r="CG7" s="4"/>
      <c r="CH7" s="4"/>
      <c r="CI7" s="4"/>
    </row>
    <row r="8" spans="1:87" s="3" customFormat="1" x14ac:dyDescent="0.25">
      <c r="C8" s="4"/>
      <c r="D8" s="4"/>
      <c r="E8" s="4" t="str">
        <f>_xlfn.SINGLE(ClDSOutBlOption_InstName)</f>
        <v>АКЦІОНЕРНЕ ТОВАРИСТВО 'КОМЕРЦІЙНИЙ БАНК 'ГЛОБУС</v>
      </c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</row>
    <row r="9" spans="1:87" s="3" customFormat="1" x14ac:dyDescent="0.25">
      <c r="C9" s="4"/>
      <c r="D9" s="4"/>
      <c r="E9" s="16" t="s">
        <v>47</v>
      </c>
      <c r="F9" s="17">
        <f>_xlfn.SINGLE(CLSInSimple_MFO)</f>
        <v>380526</v>
      </c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</row>
    <row r="10" spans="1:87" s="4" customFormat="1" x14ac:dyDescent="0.25">
      <c r="CI10" s="14" t="s">
        <v>46</v>
      </c>
    </row>
    <row r="11" spans="1:87" s="4" customFormat="1" ht="21" customHeight="1" x14ac:dyDescent="0.25">
      <c r="E11" s="27" t="s">
        <v>1</v>
      </c>
      <c r="F11" s="30" t="s">
        <v>2</v>
      </c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2"/>
      <c r="AB11" s="33" t="s">
        <v>3</v>
      </c>
      <c r="AC11" s="34"/>
      <c r="AD11" s="34"/>
      <c r="AE11" s="34"/>
      <c r="AF11" s="34"/>
      <c r="AG11" s="34"/>
      <c r="AH11" s="34"/>
      <c r="AI11" s="34"/>
      <c r="AJ11" s="34"/>
      <c r="AK11" s="34"/>
      <c r="AL11" s="34"/>
      <c r="AM11" s="34"/>
      <c r="AN11" s="34"/>
      <c r="AO11" s="34"/>
      <c r="AP11" s="34"/>
      <c r="AQ11" s="34"/>
      <c r="AR11" s="34"/>
      <c r="AS11" s="34"/>
      <c r="AT11" s="34"/>
      <c r="AU11" s="34"/>
      <c r="AV11" s="34"/>
      <c r="AW11" s="34"/>
      <c r="AX11" s="34"/>
      <c r="AY11" s="34"/>
      <c r="AZ11" s="34"/>
      <c r="BA11" s="34"/>
      <c r="BB11" s="34"/>
      <c r="BC11" s="34"/>
      <c r="BD11" s="34"/>
      <c r="BE11" s="34"/>
      <c r="BF11" s="34"/>
      <c r="BG11" s="34"/>
      <c r="BH11" s="34"/>
      <c r="BI11" s="34"/>
      <c r="BJ11" s="34"/>
      <c r="BK11" s="35"/>
      <c r="BL11" s="33" t="s">
        <v>4</v>
      </c>
      <c r="BM11" s="34"/>
      <c r="BN11" s="34"/>
      <c r="BO11" s="34"/>
      <c r="BP11" s="34"/>
      <c r="BQ11" s="34"/>
      <c r="BR11" s="34"/>
      <c r="BS11" s="34"/>
      <c r="BT11" s="34"/>
      <c r="BU11" s="34"/>
      <c r="BV11" s="34"/>
      <c r="BW11" s="34"/>
      <c r="BX11" s="34"/>
      <c r="BY11" s="34"/>
      <c r="BZ11" s="34"/>
      <c r="CA11" s="34"/>
      <c r="CB11" s="34"/>
      <c r="CC11" s="34"/>
      <c r="CD11" s="34"/>
      <c r="CE11" s="35"/>
      <c r="CF11" s="41" t="s">
        <v>5</v>
      </c>
      <c r="CG11" s="42"/>
      <c r="CH11" s="23" t="s">
        <v>48</v>
      </c>
      <c r="CI11" s="24"/>
    </row>
    <row r="12" spans="1:87" s="4" customFormat="1" ht="96" customHeight="1" x14ac:dyDescent="0.25">
      <c r="E12" s="28"/>
      <c r="F12" s="36" t="s">
        <v>6</v>
      </c>
      <c r="G12" s="36"/>
      <c r="H12" s="37" t="s">
        <v>7</v>
      </c>
      <c r="I12" s="38"/>
      <c r="J12" s="37" t="s">
        <v>8</v>
      </c>
      <c r="K12" s="38"/>
      <c r="L12" s="37" t="s">
        <v>9</v>
      </c>
      <c r="M12" s="38"/>
      <c r="N12" s="39" t="s">
        <v>10</v>
      </c>
      <c r="O12" s="40"/>
      <c r="P12" s="39" t="s">
        <v>11</v>
      </c>
      <c r="Q12" s="40"/>
      <c r="R12" s="39" t="s">
        <v>12</v>
      </c>
      <c r="S12" s="40"/>
      <c r="T12" s="39" t="s">
        <v>13</v>
      </c>
      <c r="U12" s="40"/>
      <c r="V12" s="39" t="s">
        <v>14</v>
      </c>
      <c r="W12" s="40"/>
      <c r="X12" s="37" t="s">
        <v>15</v>
      </c>
      <c r="Y12" s="38"/>
      <c r="Z12" s="39" t="s">
        <v>16</v>
      </c>
      <c r="AA12" s="40"/>
      <c r="AB12" s="39" t="s">
        <v>17</v>
      </c>
      <c r="AC12" s="40"/>
      <c r="AD12" s="39" t="s">
        <v>18</v>
      </c>
      <c r="AE12" s="40"/>
      <c r="AF12" s="39" t="s">
        <v>19</v>
      </c>
      <c r="AG12" s="40"/>
      <c r="AH12" s="37" t="s">
        <v>20</v>
      </c>
      <c r="AI12" s="38"/>
      <c r="AJ12" s="39" t="s">
        <v>21</v>
      </c>
      <c r="AK12" s="40"/>
      <c r="AL12" s="39" t="s">
        <v>22</v>
      </c>
      <c r="AM12" s="40"/>
      <c r="AN12" s="37" t="s">
        <v>23</v>
      </c>
      <c r="AO12" s="38"/>
      <c r="AP12" s="39" t="s">
        <v>24</v>
      </c>
      <c r="AQ12" s="40"/>
      <c r="AR12" s="37" t="s">
        <v>25</v>
      </c>
      <c r="AS12" s="38"/>
      <c r="AT12" s="37" t="s">
        <v>26</v>
      </c>
      <c r="AU12" s="38"/>
      <c r="AV12" s="37" t="s">
        <v>27</v>
      </c>
      <c r="AW12" s="38"/>
      <c r="AX12" s="39" t="s">
        <v>28</v>
      </c>
      <c r="AY12" s="40"/>
      <c r="AZ12" s="37" t="s">
        <v>29</v>
      </c>
      <c r="BA12" s="38"/>
      <c r="BB12" s="39" t="s">
        <v>30</v>
      </c>
      <c r="BC12" s="40"/>
      <c r="BD12" s="37" t="s">
        <v>31</v>
      </c>
      <c r="BE12" s="38"/>
      <c r="BF12" s="39" t="s">
        <v>32</v>
      </c>
      <c r="BG12" s="40"/>
      <c r="BH12" s="37" t="s">
        <v>33</v>
      </c>
      <c r="BI12" s="38"/>
      <c r="BJ12" s="45" t="s">
        <v>34</v>
      </c>
      <c r="BK12" s="46"/>
      <c r="BL12" s="47" t="s">
        <v>35</v>
      </c>
      <c r="BM12" s="47"/>
      <c r="BN12" s="36" t="s">
        <v>36</v>
      </c>
      <c r="BO12" s="36"/>
      <c r="BP12" s="36" t="s">
        <v>37</v>
      </c>
      <c r="BQ12" s="36"/>
      <c r="BR12" s="47" t="s">
        <v>38</v>
      </c>
      <c r="BS12" s="47"/>
      <c r="BT12" s="36" t="s">
        <v>19</v>
      </c>
      <c r="BU12" s="36"/>
      <c r="BV12" s="36" t="s">
        <v>39</v>
      </c>
      <c r="BW12" s="36"/>
      <c r="BX12" s="36" t="s">
        <v>40</v>
      </c>
      <c r="BY12" s="36"/>
      <c r="BZ12" s="36" t="s">
        <v>41</v>
      </c>
      <c r="CA12" s="36"/>
      <c r="CB12" s="47" t="s">
        <v>42</v>
      </c>
      <c r="CC12" s="47"/>
      <c r="CD12" s="36" t="s">
        <v>43</v>
      </c>
      <c r="CE12" s="36"/>
      <c r="CF12" s="43"/>
      <c r="CG12" s="44"/>
      <c r="CH12" s="25"/>
      <c r="CI12" s="26"/>
    </row>
    <row r="13" spans="1:87" s="4" customFormat="1" ht="25.5" customHeight="1" x14ac:dyDescent="0.25">
      <c r="E13" s="29"/>
      <c r="F13" s="7" t="s">
        <v>44</v>
      </c>
      <c r="G13" s="7" t="s">
        <v>45</v>
      </c>
      <c r="H13" s="7" t="s">
        <v>44</v>
      </c>
      <c r="I13" s="8" t="s">
        <v>45</v>
      </c>
      <c r="J13" s="9" t="s">
        <v>44</v>
      </c>
      <c r="K13" s="9" t="s">
        <v>45</v>
      </c>
      <c r="L13" s="8" t="s">
        <v>44</v>
      </c>
      <c r="M13" s="8" t="s">
        <v>45</v>
      </c>
      <c r="N13" s="8" t="s">
        <v>44</v>
      </c>
      <c r="O13" s="8" t="s">
        <v>45</v>
      </c>
      <c r="P13" s="7" t="s">
        <v>44</v>
      </c>
      <c r="Q13" s="7" t="s">
        <v>45</v>
      </c>
      <c r="R13" s="7" t="s">
        <v>44</v>
      </c>
      <c r="S13" s="7" t="s">
        <v>45</v>
      </c>
      <c r="T13" s="7" t="s">
        <v>44</v>
      </c>
      <c r="U13" s="7" t="s">
        <v>45</v>
      </c>
      <c r="V13" s="7" t="s">
        <v>44</v>
      </c>
      <c r="W13" s="7" t="s">
        <v>45</v>
      </c>
      <c r="X13" s="7" t="s">
        <v>44</v>
      </c>
      <c r="Y13" s="7" t="s">
        <v>45</v>
      </c>
      <c r="Z13" s="7" t="s">
        <v>44</v>
      </c>
      <c r="AA13" s="7" t="s">
        <v>45</v>
      </c>
      <c r="AB13" s="7" t="s">
        <v>44</v>
      </c>
      <c r="AC13" s="7" t="s">
        <v>45</v>
      </c>
      <c r="AD13" s="7" t="s">
        <v>44</v>
      </c>
      <c r="AE13" s="7" t="s">
        <v>45</v>
      </c>
      <c r="AF13" s="7" t="s">
        <v>44</v>
      </c>
      <c r="AG13" s="7" t="s">
        <v>45</v>
      </c>
      <c r="AH13" s="7" t="s">
        <v>44</v>
      </c>
      <c r="AI13" s="7" t="s">
        <v>45</v>
      </c>
      <c r="AJ13" s="7" t="s">
        <v>44</v>
      </c>
      <c r="AK13" s="7" t="s">
        <v>45</v>
      </c>
      <c r="AL13" s="7" t="s">
        <v>44</v>
      </c>
      <c r="AM13" s="7" t="s">
        <v>45</v>
      </c>
      <c r="AN13" s="7" t="s">
        <v>44</v>
      </c>
      <c r="AO13" s="7" t="s">
        <v>45</v>
      </c>
      <c r="AP13" s="7" t="s">
        <v>44</v>
      </c>
      <c r="AQ13" s="7" t="s">
        <v>45</v>
      </c>
      <c r="AR13" s="7" t="s">
        <v>44</v>
      </c>
      <c r="AS13" s="7" t="s">
        <v>45</v>
      </c>
      <c r="AT13" s="7" t="s">
        <v>44</v>
      </c>
      <c r="AU13" s="7" t="s">
        <v>45</v>
      </c>
      <c r="AV13" s="7" t="s">
        <v>44</v>
      </c>
      <c r="AW13" s="7" t="s">
        <v>45</v>
      </c>
      <c r="AX13" s="7" t="s">
        <v>44</v>
      </c>
      <c r="AY13" s="7" t="s">
        <v>45</v>
      </c>
      <c r="AZ13" s="7" t="s">
        <v>44</v>
      </c>
      <c r="BA13" s="7" t="s">
        <v>45</v>
      </c>
      <c r="BB13" s="7" t="s">
        <v>44</v>
      </c>
      <c r="BC13" s="7" t="s">
        <v>45</v>
      </c>
      <c r="BD13" s="10" t="s">
        <v>44</v>
      </c>
      <c r="BE13" s="10" t="s">
        <v>45</v>
      </c>
      <c r="BF13" s="7" t="s">
        <v>44</v>
      </c>
      <c r="BG13" s="7" t="s">
        <v>45</v>
      </c>
      <c r="BH13" s="7" t="s">
        <v>44</v>
      </c>
      <c r="BI13" s="7" t="s">
        <v>45</v>
      </c>
      <c r="BJ13" s="7" t="s">
        <v>44</v>
      </c>
      <c r="BK13" s="7" t="s">
        <v>45</v>
      </c>
      <c r="BL13" s="7" t="s">
        <v>44</v>
      </c>
      <c r="BM13" s="7" t="s">
        <v>45</v>
      </c>
      <c r="BN13" s="7" t="s">
        <v>44</v>
      </c>
      <c r="BO13" s="7" t="s">
        <v>45</v>
      </c>
      <c r="BP13" s="7" t="s">
        <v>44</v>
      </c>
      <c r="BQ13" s="7" t="s">
        <v>45</v>
      </c>
      <c r="BR13" s="10" t="s">
        <v>44</v>
      </c>
      <c r="BS13" s="10" t="s">
        <v>45</v>
      </c>
      <c r="BT13" s="7" t="s">
        <v>44</v>
      </c>
      <c r="BU13" s="7" t="s">
        <v>45</v>
      </c>
      <c r="BV13" s="7" t="s">
        <v>44</v>
      </c>
      <c r="BW13" s="7" t="s">
        <v>45</v>
      </c>
      <c r="BX13" s="7" t="s">
        <v>44</v>
      </c>
      <c r="BY13" s="7" t="s">
        <v>45</v>
      </c>
      <c r="BZ13" s="7" t="s">
        <v>44</v>
      </c>
      <c r="CA13" s="7" t="s">
        <v>45</v>
      </c>
      <c r="CB13" s="7" t="s">
        <v>44</v>
      </c>
      <c r="CC13" s="7" t="s">
        <v>45</v>
      </c>
      <c r="CD13" s="7" t="s">
        <v>44</v>
      </c>
      <c r="CE13" s="7" t="s">
        <v>45</v>
      </c>
      <c r="CF13" s="12" t="s">
        <v>44</v>
      </c>
      <c r="CG13" s="12" t="s">
        <v>45</v>
      </c>
      <c r="CH13" s="12" t="s">
        <v>44</v>
      </c>
      <c r="CI13" s="12" t="s">
        <v>45</v>
      </c>
    </row>
    <row r="14" spans="1:87" s="3" customFormat="1" ht="12.75" customHeight="1" x14ac:dyDescent="0.25">
      <c r="B14" s="4"/>
      <c r="C14" s="4"/>
      <c r="D14" s="4"/>
      <c r="E14" s="11"/>
      <c r="F14" s="11">
        <v>3</v>
      </c>
      <c r="G14" s="11">
        <v>4</v>
      </c>
      <c r="H14" s="11">
        <v>5</v>
      </c>
      <c r="I14" s="11">
        <v>6</v>
      </c>
      <c r="J14" s="11">
        <v>7</v>
      </c>
      <c r="K14" s="11">
        <v>8</v>
      </c>
      <c r="L14" s="11">
        <v>9</v>
      </c>
      <c r="M14" s="11">
        <v>10</v>
      </c>
      <c r="N14" s="11">
        <v>11</v>
      </c>
      <c r="O14" s="11">
        <v>12</v>
      </c>
      <c r="P14" s="11">
        <v>13</v>
      </c>
      <c r="Q14" s="11">
        <v>14</v>
      </c>
      <c r="R14" s="11">
        <v>15</v>
      </c>
      <c r="S14" s="11">
        <v>16</v>
      </c>
      <c r="T14" s="11">
        <v>17</v>
      </c>
      <c r="U14" s="11">
        <v>18</v>
      </c>
      <c r="V14" s="11">
        <v>19</v>
      </c>
      <c r="W14" s="11">
        <v>20</v>
      </c>
      <c r="X14" s="11">
        <v>21</v>
      </c>
      <c r="Y14" s="11">
        <v>22</v>
      </c>
      <c r="Z14" s="11">
        <v>23</v>
      </c>
      <c r="AA14" s="11">
        <v>24</v>
      </c>
      <c r="AB14" s="11">
        <v>25</v>
      </c>
      <c r="AC14" s="11">
        <v>26</v>
      </c>
      <c r="AD14" s="11">
        <v>27</v>
      </c>
      <c r="AE14" s="11">
        <v>28</v>
      </c>
      <c r="AF14" s="11">
        <v>29</v>
      </c>
      <c r="AG14" s="11">
        <v>30</v>
      </c>
      <c r="AH14" s="11">
        <v>31</v>
      </c>
      <c r="AI14" s="11">
        <v>32</v>
      </c>
      <c r="AJ14" s="11">
        <v>33</v>
      </c>
      <c r="AK14" s="11">
        <v>34</v>
      </c>
      <c r="AL14" s="11">
        <v>35</v>
      </c>
      <c r="AM14" s="11">
        <v>36</v>
      </c>
      <c r="AN14" s="11">
        <v>37</v>
      </c>
      <c r="AO14" s="11">
        <v>38</v>
      </c>
      <c r="AP14" s="11">
        <v>39</v>
      </c>
      <c r="AQ14" s="11">
        <v>40</v>
      </c>
      <c r="AR14" s="11">
        <v>41</v>
      </c>
      <c r="AS14" s="11">
        <v>42</v>
      </c>
      <c r="AT14" s="11">
        <v>43</v>
      </c>
      <c r="AU14" s="11">
        <v>44</v>
      </c>
      <c r="AV14" s="11">
        <v>45</v>
      </c>
      <c r="AW14" s="11">
        <v>46</v>
      </c>
      <c r="AX14" s="11">
        <v>47</v>
      </c>
      <c r="AY14" s="11">
        <v>48</v>
      </c>
      <c r="AZ14" s="11">
        <v>49</v>
      </c>
      <c r="BA14" s="11">
        <v>50</v>
      </c>
      <c r="BB14" s="11">
        <v>51</v>
      </c>
      <c r="BC14" s="11">
        <v>52</v>
      </c>
      <c r="BD14" s="11">
        <v>53</v>
      </c>
      <c r="BE14" s="11">
        <v>54</v>
      </c>
      <c r="BF14" s="11">
        <v>55</v>
      </c>
      <c r="BG14" s="11">
        <v>56</v>
      </c>
      <c r="BH14" s="11">
        <v>57</v>
      </c>
      <c r="BI14" s="11">
        <v>58</v>
      </c>
      <c r="BJ14" s="11">
        <v>59</v>
      </c>
      <c r="BK14" s="11">
        <v>60</v>
      </c>
      <c r="BL14" s="11">
        <v>61</v>
      </c>
      <c r="BM14" s="11">
        <v>62</v>
      </c>
      <c r="BN14" s="11">
        <v>63</v>
      </c>
      <c r="BO14" s="11">
        <v>64</v>
      </c>
      <c r="BP14" s="11">
        <v>65</v>
      </c>
      <c r="BQ14" s="11">
        <v>66</v>
      </c>
      <c r="BR14" s="11">
        <v>67</v>
      </c>
      <c r="BS14" s="11">
        <v>68</v>
      </c>
      <c r="BT14" s="11">
        <v>69</v>
      </c>
      <c r="BU14" s="11">
        <v>70</v>
      </c>
      <c r="BV14" s="11">
        <v>71</v>
      </c>
      <c r="BW14" s="11">
        <v>72</v>
      </c>
      <c r="BX14" s="11">
        <v>73</v>
      </c>
      <c r="BY14" s="11">
        <v>74</v>
      </c>
      <c r="BZ14" s="11">
        <v>75</v>
      </c>
      <c r="CA14" s="11">
        <v>76</v>
      </c>
      <c r="CB14" s="11">
        <v>77</v>
      </c>
      <c r="CC14" s="11">
        <v>78</v>
      </c>
      <c r="CD14" s="11">
        <v>79</v>
      </c>
      <c r="CE14" s="11">
        <v>80</v>
      </c>
      <c r="CF14" s="13">
        <v>81</v>
      </c>
      <c r="CG14" s="13">
        <v>82</v>
      </c>
      <c r="CH14" s="18">
        <v>83</v>
      </c>
      <c r="CI14" s="18">
        <v>84</v>
      </c>
    </row>
    <row r="15" spans="1:87" ht="15" customHeight="1" x14ac:dyDescent="0.25">
      <c r="A15" s="4"/>
      <c r="B15" s="2">
        <v>45686</v>
      </c>
      <c r="C15" s="1" t="s">
        <v>60</v>
      </c>
      <c r="D15" s="2">
        <v>45687</v>
      </c>
      <c r="E15" s="15">
        <f t="shared" ref="E15:E37" si="0">IF(C15="1",$F$1,D15)</f>
        <v>45687</v>
      </c>
      <c r="F15" s="20">
        <v>278366560.63999999</v>
      </c>
      <c r="G15" s="20">
        <v>155683806.44</v>
      </c>
      <c r="H15" s="20">
        <v>858438541.50999999</v>
      </c>
      <c r="I15" s="20">
        <v>0</v>
      </c>
      <c r="J15" s="20">
        <v>5450550362.71</v>
      </c>
      <c r="K15" s="20"/>
      <c r="L15" s="20"/>
      <c r="M15" s="20">
        <v>0</v>
      </c>
      <c r="N15" s="20">
        <v>4334000000</v>
      </c>
      <c r="O15" s="20">
        <v>0</v>
      </c>
      <c r="P15" s="20"/>
      <c r="Q15" s="20">
        <v>0</v>
      </c>
      <c r="R15" s="20">
        <v>87190882.700000003</v>
      </c>
      <c r="S15" s="20">
        <v>87190882.700000003</v>
      </c>
      <c r="T15" s="20"/>
      <c r="U15" s="20"/>
      <c r="V15" s="20"/>
      <c r="W15" s="20"/>
      <c r="X15" s="20">
        <v>1718624782.2</v>
      </c>
      <c r="Y15" s="20">
        <v>0</v>
      </c>
      <c r="Z15" s="20">
        <v>9289921565.3600006</v>
      </c>
      <c r="AA15" s="20">
        <v>242874689.13999999</v>
      </c>
      <c r="AB15" s="20">
        <v>130359517.20999999</v>
      </c>
      <c r="AC15" s="20">
        <v>37133924</v>
      </c>
      <c r="AD15" s="20">
        <v>3627420375.0300002</v>
      </c>
      <c r="AE15" s="20">
        <v>113925977.59999999</v>
      </c>
      <c r="AF15" s="20"/>
      <c r="AG15" s="20"/>
      <c r="AH15" s="20"/>
      <c r="AI15" s="20"/>
      <c r="AJ15" s="20">
        <v>137799704.91</v>
      </c>
      <c r="AK15" s="20">
        <v>23330573.719999999</v>
      </c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>
        <v>140049880.52000001</v>
      </c>
      <c r="AW15" s="20">
        <v>15829536.939999999</v>
      </c>
      <c r="AX15" s="20">
        <v>66182835.590000004</v>
      </c>
      <c r="AY15" s="20">
        <v>57213615.189999998</v>
      </c>
      <c r="AZ15" s="20">
        <v>16765156.210000001</v>
      </c>
      <c r="BA15" s="20"/>
      <c r="BB15" s="20">
        <v>90625146.109999999</v>
      </c>
      <c r="BC15" s="20">
        <v>76705073.510000005</v>
      </c>
      <c r="BD15" s="20"/>
      <c r="BE15" s="20"/>
      <c r="BF15" s="20"/>
      <c r="BG15" s="20"/>
      <c r="BH15" s="20"/>
      <c r="BI15" s="20"/>
      <c r="BJ15" s="20">
        <v>3760312352.6100001</v>
      </c>
      <c r="BK15" s="20">
        <v>316286458.74000001</v>
      </c>
      <c r="BL15" s="20">
        <v>9562641.7200000007</v>
      </c>
      <c r="BM15" s="20"/>
      <c r="BN15" s="20">
        <v>25828938.879999999</v>
      </c>
      <c r="BO15" s="20">
        <v>205786.21</v>
      </c>
      <c r="BP15" s="20"/>
      <c r="BQ15" s="20"/>
      <c r="BR15" s="20"/>
      <c r="BS15" s="20"/>
      <c r="BT15" s="20">
        <v>496661465.43000001</v>
      </c>
      <c r="BU15" s="20">
        <v>457944425.68000001</v>
      </c>
      <c r="BV15" s="20">
        <v>121522253.41</v>
      </c>
      <c r="BW15" s="20">
        <v>2145956.87</v>
      </c>
      <c r="BX15" s="20"/>
      <c r="BY15" s="20"/>
      <c r="BZ15" s="20">
        <v>126173293.68000001</v>
      </c>
      <c r="CA15" s="20">
        <v>125965956.25</v>
      </c>
      <c r="CB15" s="20">
        <v>72466534.700000003</v>
      </c>
      <c r="CC15" s="20">
        <v>46684933.18</v>
      </c>
      <c r="CD15" s="20">
        <v>852215127.82000005</v>
      </c>
      <c r="CE15" s="20">
        <v>632947058.19000006</v>
      </c>
      <c r="CF15" s="20">
        <v>2908097224.79</v>
      </c>
      <c r="CG15" s="20">
        <v>79071614.680000007</v>
      </c>
      <c r="CH15" s="19">
        <v>319.4502</v>
      </c>
      <c r="CI15" s="19">
        <v>307.15789999999998</v>
      </c>
    </row>
    <row r="16" spans="1:87" ht="15" customHeight="1" x14ac:dyDescent="0.25">
      <c r="A16" s="4"/>
      <c r="B16" s="2">
        <v>45687</v>
      </c>
      <c r="C16" s="1" t="s">
        <v>60</v>
      </c>
      <c r="D16" s="2">
        <v>45688</v>
      </c>
      <c r="E16" s="15">
        <f t="shared" si="0"/>
        <v>45688</v>
      </c>
      <c r="F16" s="20">
        <v>293053607.51999998</v>
      </c>
      <c r="G16" s="20">
        <v>160673306.12</v>
      </c>
      <c r="H16" s="20">
        <v>844818454.57000005</v>
      </c>
      <c r="I16" s="20">
        <v>0</v>
      </c>
      <c r="J16" s="20">
        <v>5430316721.4099998</v>
      </c>
      <c r="K16" s="20"/>
      <c r="L16" s="20"/>
      <c r="M16" s="20">
        <v>0</v>
      </c>
      <c r="N16" s="20">
        <v>4455000000</v>
      </c>
      <c r="O16" s="20">
        <v>0</v>
      </c>
      <c r="P16" s="20"/>
      <c r="Q16" s="20">
        <v>0</v>
      </c>
      <c r="R16" s="20">
        <v>87003924.290000007</v>
      </c>
      <c r="S16" s="20">
        <v>87003924.290000007</v>
      </c>
      <c r="T16" s="20"/>
      <c r="U16" s="20"/>
      <c r="V16" s="20"/>
      <c r="W16" s="20"/>
      <c r="X16" s="20">
        <v>1718624782.2</v>
      </c>
      <c r="Y16" s="20">
        <v>0</v>
      </c>
      <c r="Z16" s="20">
        <v>9391567925.5900002</v>
      </c>
      <c r="AA16" s="20">
        <v>247677230.41</v>
      </c>
      <c r="AB16" s="20">
        <v>132579663.29000001</v>
      </c>
      <c r="AC16" s="20">
        <v>40454204.969999999</v>
      </c>
      <c r="AD16" s="20">
        <v>3673949310.3099999</v>
      </c>
      <c r="AE16" s="20">
        <v>110796314.27</v>
      </c>
      <c r="AF16" s="20"/>
      <c r="AG16" s="20"/>
      <c r="AH16" s="20"/>
      <c r="AI16" s="20"/>
      <c r="AJ16" s="20">
        <v>137652435.02000001</v>
      </c>
      <c r="AK16" s="20">
        <v>23245520.379999999</v>
      </c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>
        <v>138299593.96000001</v>
      </c>
      <c r="AW16" s="20">
        <v>15784276.02</v>
      </c>
      <c r="AX16" s="20">
        <v>47064446.280000001</v>
      </c>
      <c r="AY16" s="20">
        <v>36947636.32</v>
      </c>
      <c r="AZ16" s="20">
        <v>4558161.78</v>
      </c>
      <c r="BA16" s="20"/>
      <c r="BB16" s="20">
        <v>84210074.370000005</v>
      </c>
      <c r="BC16" s="20">
        <v>71468345.439999998</v>
      </c>
      <c r="BD16" s="20"/>
      <c r="BE16" s="20"/>
      <c r="BF16" s="20"/>
      <c r="BG16" s="20"/>
      <c r="BH16" s="20"/>
      <c r="BI16" s="20"/>
      <c r="BJ16" s="20">
        <v>3717594355.9499998</v>
      </c>
      <c r="BK16" s="20">
        <v>285698989.08999997</v>
      </c>
      <c r="BL16" s="20">
        <v>9416161.8200000003</v>
      </c>
      <c r="BM16" s="20"/>
      <c r="BN16" s="20">
        <v>25094166.41</v>
      </c>
      <c r="BO16" s="20">
        <v>205010.24</v>
      </c>
      <c r="BP16" s="20"/>
      <c r="BQ16" s="20"/>
      <c r="BR16" s="20"/>
      <c r="BS16" s="20"/>
      <c r="BT16" s="20">
        <v>645008575.62</v>
      </c>
      <c r="BU16" s="20">
        <v>616494479.48000002</v>
      </c>
      <c r="BV16" s="20">
        <v>119076726.91</v>
      </c>
      <c r="BW16" s="20">
        <v>733408.1</v>
      </c>
      <c r="BX16" s="20"/>
      <c r="BY16" s="20"/>
      <c r="BZ16" s="20">
        <v>4419269.78</v>
      </c>
      <c r="CA16" s="20">
        <v>4361920</v>
      </c>
      <c r="CB16" s="20">
        <v>29541666.010000002</v>
      </c>
      <c r="CC16" s="20">
        <v>3593197.26</v>
      </c>
      <c r="CD16" s="20">
        <v>832556566.54999995</v>
      </c>
      <c r="CE16" s="20">
        <v>625388015.08000004</v>
      </c>
      <c r="CF16" s="20">
        <v>2885037789.4000001</v>
      </c>
      <c r="CG16" s="20">
        <v>71424747.269999996</v>
      </c>
      <c r="CH16" s="19">
        <v>325.52670000000001</v>
      </c>
      <c r="CI16" s="19">
        <v>346.76670000000001</v>
      </c>
    </row>
    <row r="17" spans="1:87" ht="15" customHeight="1" x14ac:dyDescent="0.25">
      <c r="A17" s="4"/>
      <c r="B17" s="2">
        <v>45688</v>
      </c>
      <c r="C17" s="1" t="s">
        <v>60</v>
      </c>
      <c r="D17" s="2">
        <v>45689</v>
      </c>
      <c r="E17" s="15">
        <f t="shared" si="0"/>
        <v>45689</v>
      </c>
      <c r="F17" s="20">
        <v>281892254.54000002</v>
      </c>
      <c r="G17" s="20">
        <v>159350567.03999999</v>
      </c>
      <c r="H17" s="20">
        <v>835701434.77999997</v>
      </c>
      <c r="I17" s="20">
        <v>0</v>
      </c>
      <c r="J17" s="20">
        <v>5412971613.8100004</v>
      </c>
      <c r="K17" s="20"/>
      <c r="L17" s="20"/>
      <c r="M17" s="20">
        <v>0</v>
      </c>
      <c r="N17" s="20">
        <v>4224000000</v>
      </c>
      <c r="O17" s="20">
        <v>0</v>
      </c>
      <c r="P17" s="20"/>
      <c r="Q17" s="20">
        <v>0</v>
      </c>
      <c r="R17" s="20">
        <v>86785633.239999995</v>
      </c>
      <c r="S17" s="20">
        <v>86785633.239999995</v>
      </c>
      <c r="T17" s="20"/>
      <c r="U17" s="20"/>
      <c r="V17" s="20"/>
      <c r="W17" s="20"/>
      <c r="X17" s="20">
        <v>1718624782.2</v>
      </c>
      <c r="Y17" s="20">
        <v>0</v>
      </c>
      <c r="Z17" s="20">
        <v>9122726154.1700001</v>
      </c>
      <c r="AA17" s="20">
        <v>246136200.28</v>
      </c>
      <c r="AB17" s="20">
        <v>156678263.71000001</v>
      </c>
      <c r="AC17" s="20">
        <v>41158390.390000001</v>
      </c>
      <c r="AD17" s="20">
        <v>3618701066.3899999</v>
      </c>
      <c r="AE17" s="20">
        <v>110373497.23999999</v>
      </c>
      <c r="AF17" s="20"/>
      <c r="AG17" s="20"/>
      <c r="AH17" s="20"/>
      <c r="AI17" s="20"/>
      <c r="AJ17" s="20">
        <v>135639093.52000001</v>
      </c>
      <c r="AK17" s="20">
        <v>23411151.530000001</v>
      </c>
      <c r="AL17" s="20"/>
      <c r="AM17" s="20"/>
      <c r="AN17" s="20"/>
      <c r="AO17" s="20"/>
      <c r="AP17" s="20"/>
      <c r="AQ17" s="20"/>
      <c r="AR17" s="20">
        <v>780132.28</v>
      </c>
      <c r="AS17" s="20">
        <v>744818.14</v>
      </c>
      <c r="AT17" s="20"/>
      <c r="AU17" s="20"/>
      <c r="AV17" s="20">
        <v>74432741.150000006</v>
      </c>
      <c r="AW17" s="20">
        <v>7578506.5499999998</v>
      </c>
      <c r="AX17" s="20">
        <v>94321820.420000002</v>
      </c>
      <c r="AY17" s="20">
        <v>80213648.469999999</v>
      </c>
      <c r="AZ17" s="20"/>
      <c r="BA17" s="20"/>
      <c r="BB17" s="20">
        <v>66773907.530000001</v>
      </c>
      <c r="BC17" s="20">
        <v>47706076.520000003</v>
      </c>
      <c r="BD17" s="20"/>
      <c r="BE17" s="20"/>
      <c r="BF17" s="20"/>
      <c r="BG17" s="20"/>
      <c r="BH17" s="20"/>
      <c r="BI17" s="20"/>
      <c r="BJ17" s="20">
        <v>3643362635.1300001</v>
      </c>
      <c r="BK17" s="20">
        <v>293620731.74000001</v>
      </c>
      <c r="BL17" s="20">
        <v>13972651.59</v>
      </c>
      <c r="BM17" s="20"/>
      <c r="BN17" s="20">
        <v>33424919.550000001</v>
      </c>
      <c r="BO17" s="20">
        <v>214283.75</v>
      </c>
      <c r="BP17" s="20"/>
      <c r="BQ17" s="20"/>
      <c r="BR17" s="20"/>
      <c r="BS17" s="20"/>
      <c r="BT17" s="20">
        <v>737348656</v>
      </c>
      <c r="BU17" s="20">
        <v>632508922.45000005</v>
      </c>
      <c r="BV17" s="20">
        <v>163230156.46000001</v>
      </c>
      <c r="BW17" s="20">
        <v>903421.54</v>
      </c>
      <c r="BX17" s="20"/>
      <c r="BY17" s="20"/>
      <c r="BZ17" s="20">
        <v>75009.73</v>
      </c>
      <c r="CA17" s="20"/>
      <c r="CB17" s="20">
        <v>38489929.630000003</v>
      </c>
      <c r="CC17" s="20">
        <v>2543091.52</v>
      </c>
      <c r="CD17" s="20">
        <v>986541322.96000004</v>
      </c>
      <c r="CE17" s="20">
        <v>636169719.25999999</v>
      </c>
      <c r="CF17" s="20">
        <v>2656821312.1700001</v>
      </c>
      <c r="CG17" s="20">
        <v>73405182.930000007</v>
      </c>
      <c r="CH17" s="19">
        <v>343.37</v>
      </c>
      <c r="CI17" s="19">
        <v>335.31169999999997</v>
      </c>
    </row>
    <row r="18" spans="1:87" ht="15" customHeight="1" x14ac:dyDescent="0.25">
      <c r="A18" s="4"/>
      <c r="B18" s="2">
        <v>45691</v>
      </c>
      <c r="C18" s="1" t="s">
        <v>60</v>
      </c>
      <c r="D18" s="2">
        <v>45692</v>
      </c>
      <c r="E18" s="15">
        <f t="shared" si="0"/>
        <v>45692</v>
      </c>
      <c r="F18" s="20">
        <v>280777719.77999997</v>
      </c>
      <c r="G18" s="20">
        <v>172847308.68000001</v>
      </c>
      <c r="H18" s="20">
        <v>786055921.09000003</v>
      </c>
      <c r="I18" s="20">
        <v>0</v>
      </c>
      <c r="J18" s="20">
        <v>5400739811.1099997</v>
      </c>
      <c r="K18" s="20"/>
      <c r="L18" s="20"/>
      <c r="M18" s="20">
        <v>0</v>
      </c>
      <c r="N18" s="20">
        <v>4242000000</v>
      </c>
      <c r="O18" s="20">
        <v>0</v>
      </c>
      <c r="P18" s="20"/>
      <c r="Q18" s="20">
        <v>0</v>
      </c>
      <c r="R18" s="20">
        <v>86582489.760000005</v>
      </c>
      <c r="S18" s="20">
        <v>86582489.760000005</v>
      </c>
      <c r="T18" s="20"/>
      <c r="U18" s="20"/>
      <c r="V18" s="20"/>
      <c r="W18" s="20"/>
      <c r="X18" s="20">
        <v>1718624782.2</v>
      </c>
      <c r="Y18" s="20">
        <v>0</v>
      </c>
      <c r="Z18" s="20">
        <v>9077531159.5400009</v>
      </c>
      <c r="AA18" s="20">
        <v>259429798.44</v>
      </c>
      <c r="AB18" s="20">
        <v>138643835.5</v>
      </c>
      <c r="AC18" s="20">
        <v>42570771.020000003</v>
      </c>
      <c r="AD18" s="20">
        <v>3623062332.75</v>
      </c>
      <c r="AE18" s="20">
        <v>112676960.68000001</v>
      </c>
      <c r="AF18" s="20"/>
      <c r="AG18" s="20"/>
      <c r="AH18" s="20"/>
      <c r="AI18" s="20"/>
      <c r="AJ18" s="20">
        <v>151718225.88999999</v>
      </c>
      <c r="AK18" s="20">
        <v>23192480.879999999</v>
      </c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>
        <v>90616312.469999999</v>
      </c>
      <c r="AW18" s="20">
        <v>6277578.8200000003</v>
      </c>
      <c r="AX18" s="20">
        <v>54154951.420000002</v>
      </c>
      <c r="AY18" s="20">
        <v>44804143.219999999</v>
      </c>
      <c r="AZ18" s="20">
        <v>12936999.33</v>
      </c>
      <c r="BA18" s="20">
        <v>12814563.99</v>
      </c>
      <c r="BB18" s="20">
        <v>133715355.87</v>
      </c>
      <c r="BC18" s="20">
        <v>87406631.170000002</v>
      </c>
      <c r="BD18" s="20"/>
      <c r="BE18" s="20"/>
      <c r="BF18" s="20"/>
      <c r="BG18" s="20"/>
      <c r="BH18" s="20"/>
      <c r="BI18" s="20"/>
      <c r="BJ18" s="20">
        <v>3783640760.3800001</v>
      </c>
      <c r="BK18" s="20">
        <v>316314186.97000003</v>
      </c>
      <c r="BL18" s="20">
        <v>13367219.59</v>
      </c>
      <c r="BM18" s="20"/>
      <c r="BN18" s="20">
        <v>32381800.370000001</v>
      </c>
      <c r="BO18" s="20">
        <v>213371.16</v>
      </c>
      <c r="BP18" s="20"/>
      <c r="BQ18" s="20"/>
      <c r="BR18" s="20"/>
      <c r="BS18" s="20"/>
      <c r="BT18" s="20">
        <v>620726319.75999999</v>
      </c>
      <c r="BU18" s="20">
        <v>550469436.32000005</v>
      </c>
      <c r="BV18" s="20">
        <v>160765129.78999999</v>
      </c>
      <c r="BW18" s="20">
        <v>901306.86</v>
      </c>
      <c r="BX18" s="20"/>
      <c r="BY18" s="20"/>
      <c r="BZ18" s="20">
        <v>98507775.959999993</v>
      </c>
      <c r="CA18" s="20">
        <v>96449920</v>
      </c>
      <c r="CB18" s="20">
        <v>44361152.939999998</v>
      </c>
      <c r="CC18" s="20">
        <v>9009519.6999999993</v>
      </c>
      <c r="CD18" s="20">
        <v>970109398.40999997</v>
      </c>
      <c r="CE18" s="20">
        <v>657043554.03999996</v>
      </c>
      <c r="CF18" s="20">
        <v>2813531361.9699998</v>
      </c>
      <c r="CG18" s="20">
        <v>79078546.739999995</v>
      </c>
      <c r="CH18" s="19">
        <v>322.63830000000002</v>
      </c>
      <c r="CI18" s="19">
        <v>328.06599999999997</v>
      </c>
    </row>
    <row r="19" spans="1:87" ht="15" customHeight="1" x14ac:dyDescent="0.25">
      <c r="A19" s="4"/>
      <c r="B19" s="2">
        <v>45692</v>
      </c>
      <c r="C19" s="1" t="s">
        <v>60</v>
      </c>
      <c r="D19" s="2">
        <v>45693</v>
      </c>
      <c r="E19" s="15">
        <f t="shared" si="0"/>
        <v>45693</v>
      </c>
      <c r="F19" s="20">
        <v>305180295.23000002</v>
      </c>
      <c r="G19" s="20">
        <v>172343977.63</v>
      </c>
      <c r="H19" s="20">
        <v>663934644.91999996</v>
      </c>
      <c r="I19" s="20">
        <v>0</v>
      </c>
      <c r="J19" s="20">
        <v>5417558599.6099997</v>
      </c>
      <c r="K19" s="20"/>
      <c r="L19" s="20"/>
      <c r="M19" s="20">
        <v>0</v>
      </c>
      <c r="N19" s="20">
        <v>4114000000</v>
      </c>
      <c r="O19" s="20">
        <v>0</v>
      </c>
      <c r="P19" s="20"/>
      <c r="Q19" s="20">
        <v>0</v>
      </c>
      <c r="R19" s="20">
        <v>86716327.909999996</v>
      </c>
      <c r="S19" s="20">
        <v>86716327.909999996</v>
      </c>
      <c r="T19" s="20"/>
      <c r="U19" s="20"/>
      <c r="V19" s="20"/>
      <c r="W19" s="20"/>
      <c r="X19" s="20">
        <v>1718624782.2</v>
      </c>
      <c r="Y19" s="20">
        <v>0</v>
      </c>
      <c r="Z19" s="20">
        <v>8868765085.4699993</v>
      </c>
      <c r="AA19" s="20">
        <v>259060305.53999999</v>
      </c>
      <c r="AB19" s="20">
        <v>136682816.43000001</v>
      </c>
      <c r="AC19" s="20">
        <v>41061339.439999998</v>
      </c>
      <c r="AD19" s="20">
        <v>3546279672.79</v>
      </c>
      <c r="AE19" s="20">
        <v>108556786.68000001</v>
      </c>
      <c r="AF19" s="20"/>
      <c r="AG19" s="20"/>
      <c r="AH19" s="20"/>
      <c r="AI19" s="20"/>
      <c r="AJ19" s="20">
        <v>150533897.80000001</v>
      </c>
      <c r="AK19" s="20">
        <v>22968093.09</v>
      </c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>
        <v>92500956.909999996</v>
      </c>
      <c r="AW19" s="20">
        <v>7911009.7300000004</v>
      </c>
      <c r="AX19" s="20">
        <v>53497917.850000001</v>
      </c>
      <c r="AY19" s="20">
        <v>41977375.219999999</v>
      </c>
      <c r="AZ19" s="20">
        <v>16926260.030000001</v>
      </c>
      <c r="BA19" s="20">
        <v>6415305.71</v>
      </c>
      <c r="BB19" s="20">
        <v>252939226.34999999</v>
      </c>
      <c r="BC19" s="20">
        <v>206016032.80000001</v>
      </c>
      <c r="BD19" s="20"/>
      <c r="BE19" s="20"/>
      <c r="BF19" s="20"/>
      <c r="BG19" s="20"/>
      <c r="BH19" s="20"/>
      <c r="BI19" s="20"/>
      <c r="BJ19" s="20">
        <v>3892418960.0100002</v>
      </c>
      <c r="BK19" s="20">
        <v>423252401.23000002</v>
      </c>
      <c r="BL19" s="20">
        <v>11865135.15</v>
      </c>
      <c r="BM19" s="20"/>
      <c r="BN19" s="20">
        <v>30106348.75</v>
      </c>
      <c r="BO19" s="20"/>
      <c r="BP19" s="20"/>
      <c r="BQ19" s="20"/>
      <c r="BR19" s="20"/>
      <c r="BS19" s="20"/>
      <c r="BT19" s="20">
        <v>606777295.83000004</v>
      </c>
      <c r="BU19" s="20">
        <v>547217716.03999996</v>
      </c>
      <c r="BV19" s="20">
        <v>164038724.02000001</v>
      </c>
      <c r="BW19" s="20">
        <v>902700.09</v>
      </c>
      <c r="BX19" s="20"/>
      <c r="BY19" s="20"/>
      <c r="BZ19" s="20">
        <v>203234737.77000001</v>
      </c>
      <c r="CA19" s="20">
        <v>202846165</v>
      </c>
      <c r="CB19" s="20">
        <v>34527607.509999998</v>
      </c>
      <c r="CC19" s="20">
        <v>5180790.12</v>
      </c>
      <c r="CD19" s="20">
        <v>1050549849.03</v>
      </c>
      <c r="CE19" s="20">
        <v>756147371.25</v>
      </c>
      <c r="CF19" s="20">
        <v>2841869110.98</v>
      </c>
      <c r="CG19" s="20">
        <v>105813100.31</v>
      </c>
      <c r="CH19" s="19">
        <v>312.07510000000002</v>
      </c>
      <c r="CI19" s="19">
        <v>244.82820000000001</v>
      </c>
    </row>
    <row r="20" spans="1:87" ht="15" customHeight="1" x14ac:dyDescent="0.25">
      <c r="A20" s="4"/>
      <c r="B20" s="2">
        <v>45693</v>
      </c>
      <c r="C20" s="1" t="s">
        <v>60</v>
      </c>
      <c r="D20" s="2">
        <v>45694</v>
      </c>
      <c r="E20" s="15">
        <f t="shared" si="0"/>
        <v>45694</v>
      </c>
      <c r="F20" s="20">
        <v>312755617.56</v>
      </c>
      <c r="G20" s="20">
        <v>186337208.66</v>
      </c>
      <c r="H20" s="20">
        <v>708821002.24000001</v>
      </c>
      <c r="I20" s="20">
        <v>0</v>
      </c>
      <c r="J20" s="20">
        <v>5417682944.6099997</v>
      </c>
      <c r="K20" s="20"/>
      <c r="L20" s="20"/>
      <c r="M20" s="20">
        <v>0</v>
      </c>
      <c r="N20" s="20">
        <v>4334000000</v>
      </c>
      <c r="O20" s="20">
        <v>0</v>
      </c>
      <c r="P20" s="20"/>
      <c r="Q20" s="20">
        <v>0</v>
      </c>
      <c r="R20" s="20">
        <v>86933070.25</v>
      </c>
      <c r="S20" s="20">
        <v>86933070.25</v>
      </c>
      <c r="T20" s="20"/>
      <c r="U20" s="20"/>
      <c r="V20" s="20"/>
      <c r="W20" s="20"/>
      <c r="X20" s="20">
        <v>1718624782.2</v>
      </c>
      <c r="Y20" s="20">
        <v>0</v>
      </c>
      <c r="Z20" s="20">
        <v>9141567852.4599991</v>
      </c>
      <c r="AA20" s="20">
        <v>273270278.91000003</v>
      </c>
      <c r="AB20" s="20">
        <v>133263940.58</v>
      </c>
      <c r="AC20" s="20">
        <v>41440524.539999999</v>
      </c>
      <c r="AD20" s="20">
        <v>3627205282.5599999</v>
      </c>
      <c r="AE20" s="20">
        <v>109853846.17</v>
      </c>
      <c r="AF20" s="20"/>
      <c r="AG20" s="20"/>
      <c r="AH20" s="20"/>
      <c r="AI20" s="20"/>
      <c r="AJ20" s="20">
        <v>151037714.47999999</v>
      </c>
      <c r="AK20" s="20">
        <v>23025283.41</v>
      </c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>
        <v>86175381.079999998</v>
      </c>
      <c r="AW20" s="20">
        <v>7927009.8099999996</v>
      </c>
      <c r="AX20" s="20">
        <v>48784473.68</v>
      </c>
      <c r="AY20" s="20">
        <v>38624414.079999998</v>
      </c>
      <c r="AZ20" s="20">
        <v>1809310.38</v>
      </c>
      <c r="BA20" s="20"/>
      <c r="BB20" s="20">
        <v>99911908.840000004</v>
      </c>
      <c r="BC20" s="20">
        <v>53615476.079999998</v>
      </c>
      <c r="BD20" s="20"/>
      <c r="BE20" s="20"/>
      <c r="BF20" s="20"/>
      <c r="BG20" s="20"/>
      <c r="BH20" s="20"/>
      <c r="BI20" s="20"/>
      <c r="BJ20" s="20">
        <v>3790595752.4400001</v>
      </c>
      <c r="BK20" s="20">
        <v>262830324.40000001</v>
      </c>
      <c r="BL20" s="20">
        <v>10934297.57</v>
      </c>
      <c r="BM20" s="20"/>
      <c r="BN20" s="20">
        <v>27916940.460000001</v>
      </c>
      <c r="BO20" s="20"/>
      <c r="BP20" s="20"/>
      <c r="BQ20" s="20"/>
      <c r="BR20" s="20"/>
      <c r="BS20" s="20"/>
      <c r="BT20" s="20">
        <v>482921827.79000002</v>
      </c>
      <c r="BU20" s="20">
        <v>435487861.25</v>
      </c>
      <c r="BV20" s="20">
        <v>119567957.72</v>
      </c>
      <c r="BW20" s="20">
        <v>901944.07</v>
      </c>
      <c r="BX20" s="20"/>
      <c r="BY20" s="20"/>
      <c r="BZ20" s="20">
        <v>146893782.47999999</v>
      </c>
      <c r="CA20" s="20">
        <v>146145300</v>
      </c>
      <c r="CB20" s="20">
        <v>32077142.510000002</v>
      </c>
      <c r="CC20" s="20">
        <v>4194162.16</v>
      </c>
      <c r="CD20" s="20">
        <v>820311948.52999997</v>
      </c>
      <c r="CE20" s="20">
        <v>586729267.48000002</v>
      </c>
      <c r="CF20" s="20">
        <v>2970283803.9099998</v>
      </c>
      <c r="CG20" s="20">
        <v>65707581.100000001</v>
      </c>
      <c r="CH20" s="19">
        <v>307.76749999999998</v>
      </c>
      <c r="CI20" s="19">
        <v>415.88850000000002</v>
      </c>
    </row>
    <row r="21" spans="1:87" ht="15" customHeight="1" x14ac:dyDescent="0.25">
      <c r="A21" s="4"/>
      <c r="B21" s="2">
        <v>45694</v>
      </c>
      <c r="C21" s="1" t="s">
        <v>60</v>
      </c>
      <c r="D21" s="2">
        <v>45695</v>
      </c>
      <c r="E21" s="15">
        <f t="shared" si="0"/>
        <v>45695</v>
      </c>
      <c r="F21" s="20">
        <v>296168858.24000001</v>
      </c>
      <c r="G21" s="20">
        <v>176401628.84</v>
      </c>
      <c r="H21" s="20">
        <v>812320487.65999997</v>
      </c>
      <c r="I21" s="20">
        <v>0</v>
      </c>
      <c r="J21" s="20">
        <v>5454297478.4099998</v>
      </c>
      <c r="K21" s="20"/>
      <c r="L21" s="20"/>
      <c r="M21" s="20">
        <v>0</v>
      </c>
      <c r="N21" s="20">
        <v>4141000000</v>
      </c>
      <c r="O21" s="20">
        <v>0</v>
      </c>
      <c r="P21" s="20"/>
      <c r="Q21" s="20">
        <v>0</v>
      </c>
      <c r="R21" s="20">
        <v>86730289.299999997</v>
      </c>
      <c r="S21" s="20">
        <v>86730289.299999997</v>
      </c>
      <c r="T21" s="20"/>
      <c r="U21" s="20"/>
      <c r="V21" s="20"/>
      <c r="W21" s="20"/>
      <c r="X21" s="20">
        <v>1718624782.2</v>
      </c>
      <c r="Y21" s="20">
        <v>0</v>
      </c>
      <c r="Z21" s="20">
        <v>9071892331.4099998</v>
      </c>
      <c r="AA21" s="20">
        <v>263131918.13999999</v>
      </c>
      <c r="AB21" s="20">
        <v>134378256.25</v>
      </c>
      <c r="AC21" s="20">
        <v>43482516.57</v>
      </c>
      <c r="AD21" s="20">
        <v>3580623745.6599998</v>
      </c>
      <c r="AE21" s="20">
        <v>109504855.84</v>
      </c>
      <c r="AF21" s="20"/>
      <c r="AG21" s="20"/>
      <c r="AH21" s="20"/>
      <c r="AI21" s="20"/>
      <c r="AJ21" s="20">
        <v>150537176.33000001</v>
      </c>
      <c r="AK21" s="20">
        <v>23205721.989999998</v>
      </c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>
        <v>84650040.189999998</v>
      </c>
      <c r="AW21" s="20">
        <v>7939056.5800000001</v>
      </c>
      <c r="AX21" s="20">
        <v>44786707.109999999</v>
      </c>
      <c r="AY21" s="20">
        <v>36391310.189999998</v>
      </c>
      <c r="AZ21" s="20">
        <v>10367.4</v>
      </c>
      <c r="BA21" s="20"/>
      <c r="BB21" s="20">
        <v>101266600.78</v>
      </c>
      <c r="BC21" s="20">
        <v>56426471.670000002</v>
      </c>
      <c r="BD21" s="20"/>
      <c r="BE21" s="20"/>
      <c r="BF21" s="20"/>
      <c r="BG21" s="20"/>
      <c r="BH21" s="20"/>
      <c r="BI21" s="20"/>
      <c r="BJ21" s="20">
        <v>3737825444.6300001</v>
      </c>
      <c r="BK21" s="20">
        <v>265304091.52000001</v>
      </c>
      <c r="BL21" s="20">
        <v>9837901.6099999994</v>
      </c>
      <c r="BM21" s="20"/>
      <c r="BN21" s="20">
        <v>24418864.800000001</v>
      </c>
      <c r="BO21" s="20"/>
      <c r="BP21" s="20"/>
      <c r="BQ21" s="20"/>
      <c r="BR21" s="20"/>
      <c r="BS21" s="20"/>
      <c r="BT21" s="20">
        <v>411121342.12</v>
      </c>
      <c r="BU21" s="20">
        <v>376279754.44999999</v>
      </c>
      <c r="BV21" s="20">
        <v>116456206.17</v>
      </c>
      <c r="BW21" s="20">
        <v>981907.24</v>
      </c>
      <c r="BX21" s="20"/>
      <c r="BY21" s="20"/>
      <c r="BZ21" s="20">
        <v>187950986.28</v>
      </c>
      <c r="CA21" s="20">
        <v>187462800</v>
      </c>
      <c r="CB21" s="20">
        <v>31710589.98</v>
      </c>
      <c r="CC21" s="20">
        <v>4030340.01</v>
      </c>
      <c r="CD21" s="20">
        <v>781495890.96000004</v>
      </c>
      <c r="CE21" s="20">
        <v>568754801.70000005</v>
      </c>
      <c r="CF21" s="20">
        <v>2956329553.6700001</v>
      </c>
      <c r="CG21" s="20">
        <v>66326022.880000003</v>
      </c>
      <c r="CH21" s="19">
        <v>306.86340000000001</v>
      </c>
      <c r="CI21" s="19">
        <v>396.72500000000002</v>
      </c>
    </row>
    <row r="22" spans="1:87" ht="15" customHeight="1" x14ac:dyDescent="0.25">
      <c r="A22" s="4"/>
      <c r="B22" s="2">
        <v>45695</v>
      </c>
      <c r="C22" s="1" t="s">
        <v>60</v>
      </c>
      <c r="D22" s="2">
        <v>45696</v>
      </c>
      <c r="E22" s="15">
        <f t="shared" si="0"/>
        <v>45696</v>
      </c>
      <c r="F22" s="20">
        <v>279781892.94999999</v>
      </c>
      <c r="G22" s="20">
        <v>176570647.84999999</v>
      </c>
      <c r="H22" s="20">
        <v>808493488.08000004</v>
      </c>
      <c r="I22" s="20">
        <v>0</v>
      </c>
      <c r="J22" s="20">
        <v>5528936755.3100004</v>
      </c>
      <c r="K22" s="20"/>
      <c r="L22" s="20"/>
      <c r="M22" s="20">
        <v>0</v>
      </c>
      <c r="N22" s="20">
        <v>3903000000</v>
      </c>
      <c r="O22" s="20">
        <v>0</v>
      </c>
      <c r="P22" s="20"/>
      <c r="Q22" s="20">
        <v>0</v>
      </c>
      <c r="R22" s="20">
        <v>86379066.019999996</v>
      </c>
      <c r="S22" s="20">
        <v>86379066.019999996</v>
      </c>
      <c r="T22" s="20"/>
      <c r="U22" s="20"/>
      <c r="V22" s="20"/>
      <c r="W22" s="20"/>
      <c r="X22" s="20">
        <v>1718624782.2</v>
      </c>
      <c r="Y22" s="20">
        <v>0</v>
      </c>
      <c r="Z22" s="20">
        <v>8887966420.1599998</v>
      </c>
      <c r="AA22" s="20">
        <v>262949713.87</v>
      </c>
      <c r="AB22" s="20">
        <v>136265533.31</v>
      </c>
      <c r="AC22" s="20">
        <v>42829017.229999997</v>
      </c>
      <c r="AD22" s="20">
        <v>3535499416.73</v>
      </c>
      <c r="AE22" s="20">
        <v>109395640.37</v>
      </c>
      <c r="AF22" s="20"/>
      <c r="AG22" s="20"/>
      <c r="AH22" s="20"/>
      <c r="AI22" s="20"/>
      <c r="AJ22" s="20">
        <v>153930697.38999999</v>
      </c>
      <c r="AK22" s="20">
        <v>22987152.210000001</v>
      </c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>
        <v>79751303.159999996</v>
      </c>
      <c r="AW22" s="20">
        <v>7887172.2000000002</v>
      </c>
      <c r="AX22" s="20">
        <v>99015376.730000004</v>
      </c>
      <c r="AY22" s="20">
        <v>87007775.650000006</v>
      </c>
      <c r="AZ22" s="20">
        <v>34679512.460000001</v>
      </c>
      <c r="BA22" s="20">
        <v>34440599.969999999</v>
      </c>
      <c r="BB22" s="20">
        <v>93118907.159999996</v>
      </c>
      <c r="BC22" s="20">
        <v>48320449.159999996</v>
      </c>
      <c r="BD22" s="20"/>
      <c r="BE22" s="20"/>
      <c r="BF22" s="20"/>
      <c r="BG22" s="20"/>
      <c r="BH22" s="20"/>
      <c r="BI22" s="20"/>
      <c r="BJ22" s="20">
        <v>3760812428.5599999</v>
      </c>
      <c r="BK22" s="20">
        <v>339607517.88</v>
      </c>
      <c r="BL22" s="20">
        <v>8475301.5099999998</v>
      </c>
      <c r="BM22" s="20"/>
      <c r="BN22" s="20">
        <v>20715579.050000001</v>
      </c>
      <c r="BO22" s="20"/>
      <c r="BP22" s="20"/>
      <c r="BQ22" s="20"/>
      <c r="BR22" s="20"/>
      <c r="BS22" s="20"/>
      <c r="BT22" s="20">
        <v>540483141.74000001</v>
      </c>
      <c r="BU22" s="20">
        <v>409359779</v>
      </c>
      <c r="BV22" s="20">
        <v>122421721.84</v>
      </c>
      <c r="BW22" s="20">
        <v>977930.9</v>
      </c>
      <c r="BX22" s="20"/>
      <c r="BY22" s="20"/>
      <c r="BZ22" s="20">
        <v>221087010</v>
      </c>
      <c r="CA22" s="20">
        <v>221087010</v>
      </c>
      <c r="CB22" s="20">
        <v>34793713.590000004</v>
      </c>
      <c r="CC22" s="20">
        <v>3838223.84</v>
      </c>
      <c r="CD22" s="20">
        <v>947976467.73000002</v>
      </c>
      <c r="CE22" s="20">
        <v>635262943.74000001</v>
      </c>
      <c r="CF22" s="20">
        <v>2812835960.8299999</v>
      </c>
      <c r="CG22" s="20">
        <v>84901879.469999999</v>
      </c>
      <c r="CH22" s="19">
        <v>315.97879999999998</v>
      </c>
      <c r="CI22" s="19">
        <v>309.71010000000001</v>
      </c>
    </row>
    <row r="23" spans="1:87" ht="15" customHeight="1" x14ac:dyDescent="0.25">
      <c r="A23" s="4"/>
      <c r="B23" s="2">
        <v>45698</v>
      </c>
      <c r="C23" s="1" t="s">
        <v>60</v>
      </c>
      <c r="D23" s="2">
        <v>45699</v>
      </c>
      <c r="E23" s="15">
        <f t="shared" si="0"/>
        <v>45699</v>
      </c>
      <c r="F23" s="20">
        <v>308610895.25</v>
      </c>
      <c r="G23" s="20">
        <v>178277954.84999999</v>
      </c>
      <c r="H23" s="20">
        <v>1082202143.3</v>
      </c>
      <c r="I23" s="20">
        <v>0</v>
      </c>
      <c r="J23" s="20">
        <v>5509623682.1099997</v>
      </c>
      <c r="K23" s="20"/>
      <c r="L23" s="20"/>
      <c r="M23" s="20">
        <v>0</v>
      </c>
      <c r="N23" s="20">
        <v>3838000000</v>
      </c>
      <c r="O23" s="20">
        <v>0</v>
      </c>
      <c r="P23" s="20"/>
      <c r="Q23" s="20">
        <v>0</v>
      </c>
      <c r="R23" s="20">
        <v>86344922.200000003</v>
      </c>
      <c r="S23" s="20">
        <v>86344922.200000003</v>
      </c>
      <c r="T23" s="20"/>
      <c r="U23" s="20"/>
      <c r="V23" s="20"/>
      <c r="W23" s="20"/>
      <c r="X23" s="20">
        <v>1949126855.5</v>
      </c>
      <c r="Y23" s="20">
        <v>0</v>
      </c>
      <c r="Z23" s="20">
        <v>8875654787.3600006</v>
      </c>
      <c r="AA23" s="20">
        <v>264622877.05000001</v>
      </c>
      <c r="AB23" s="20">
        <v>135453014.02000001</v>
      </c>
      <c r="AC23" s="20">
        <v>42790477.149999999</v>
      </c>
      <c r="AD23" s="20">
        <v>3564407045.27</v>
      </c>
      <c r="AE23" s="20">
        <v>106302268.56999999</v>
      </c>
      <c r="AF23" s="20"/>
      <c r="AG23" s="20"/>
      <c r="AH23" s="20">
        <v>900</v>
      </c>
      <c r="AI23" s="20"/>
      <c r="AJ23" s="20">
        <v>164710018.08000001</v>
      </c>
      <c r="AK23" s="20">
        <v>24220580.16</v>
      </c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>
        <v>81355800.459999993</v>
      </c>
      <c r="AW23" s="20">
        <v>7889550.2999999998</v>
      </c>
      <c r="AX23" s="20">
        <v>64424365.850000001</v>
      </c>
      <c r="AY23" s="20">
        <v>54191938.600000001</v>
      </c>
      <c r="AZ23" s="20">
        <v>216329915.00999999</v>
      </c>
      <c r="BA23" s="20">
        <v>216184760.41</v>
      </c>
      <c r="BB23" s="20">
        <v>88990696.790000007</v>
      </c>
      <c r="BC23" s="20">
        <v>43318346.670000002</v>
      </c>
      <c r="BD23" s="20"/>
      <c r="BE23" s="20"/>
      <c r="BF23" s="20"/>
      <c r="BG23" s="20"/>
      <c r="BH23" s="20"/>
      <c r="BI23" s="20"/>
      <c r="BJ23" s="20">
        <v>3956526381.29</v>
      </c>
      <c r="BK23" s="20">
        <v>481412577.13999999</v>
      </c>
      <c r="BL23" s="20">
        <v>9543376.7699999996</v>
      </c>
      <c r="BM23" s="20"/>
      <c r="BN23" s="20">
        <v>26350338.289999999</v>
      </c>
      <c r="BO23" s="20">
        <v>202253.69</v>
      </c>
      <c r="BP23" s="20"/>
      <c r="BQ23" s="20"/>
      <c r="BR23" s="20"/>
      <c r="BS23" s="20"/>
      <c r="BT23" s="20">
        <v>402567269.47000003</v>
      </c>
      <c r="BU23" s="20">
        <v>334972938.87</v>
      </c>
      <c r="BV23" s="20">
        <v>152074711.83000001</v>
      </c>
      <c r="BW23" s="20">
        <v>977544.34</v>
      </c>
      <c r="BX23" s="20"/>
      <c r="BY23" s="20"/>
      <c r="BZ23" s="20">
        <v>424946369.06999999</v>
      </c>
      <c r="CA23" s="20">
        <v>424681635</v>
      </c>
      <c r="CB23" s="20">
        <v>38510811.490000002</v>
      </c>
      <c r="CC23" s="20">
        <v>8238086.4299999997</v>
      </c>
      <c r="CD23" s="20">
        <v>1053992876.92</v>
      </c>
      <c r="CE23" s="20">
        <v>769072458.33000004</v>
      </c>
      <c r="CF23" s="20">
        <v>2902533504.3699999</v>
      </c>
      <c r="CG23" s="20">
        <v>120353144.28</v>
      </c>
      <c r="CH23" s="19">
        <v>305.78989999999999</v>
      </c>
      <c r="CI23" s="19">
        <v>219.87200000000001</v>
      </c>
    </row>
    <row r="24" spans="1:87" ht="15" customHeight="1" x14ac:dyDescent="0.25">
      <c r="A24" s="4"/>
      <c r="B24" s="2">
        <v>45699</v>
      </c>
      <c r="C24" s="1" t="s">
        <v>60</v>
      </c>
      <c r="D24" s="2">
        <v>45700</v>
      </c>
      <c r="E24" s="15">
        <f t="shared" si="0"/>
        <v>45700</v>
      </c>
      <c r="F24" s="20">
        <v>307476996.67000002</v>
      </c>
      <c r="G24" s="20">
        <v>197414408.37</v>
      </c>
      <c r="H24" s="20">
        <v>1068693142.71</v>
      </c>
      <c r="I24" s="20">
        <v>0</v>
      </c>
      <c r="J24" s="20">
        <v>5497689516.0100002</v>
      </c>
      <c r="K24" s="20"/>
      <c r="L24" s="20"/>
      <c r="M24" s="20">
        <v>0</v>
      </c>
      <c r="N24" s="20">
        <v>3797000000</v>
      </c>
      <c r="O24" s="20">
        <v>0</v>
      </c>
      <c r="P24" s="20"/>
      <c r="Q24" s="20">
        <v>0</v>
      </c>
      <c r="R24" s="20">
        <v>86595379.579999998</v>
      </c>
      <c r="S24" s="20">
        <v>86595379.579999998</v>
      </c>
      <c r="T24" s="20"/>
      <c r="U24" s="20"/>
      <c r="V24" s="20"/>
      <c r="W24" s="20"/>
      <c r="X24" s="20">
        <v>1949126855.5</v>
      </c>
      <c r="Y24" s="20">
        <v>0</v>
      </c>
      <c r="Z24" s="20">
        <v>8808328179.4699993</v>
      </c>
      <c r="AA24" s="20">
        <v>284009787.94999999</v>
      </c>
      <c r="AB24" s="20">
        <v>133499691.27</v>
      </c>
      <c r="AC24" s="20">
        <v>42757039.859999999</v>
      </c>
      <c r="AD24" s="20">
        <v>3501579568.1799998</v>
      </c>
      <c r="AE24" s="20">
        <v>106004238.36</v>
      </c>
      <c r="AF24" s="20"/>
      <c r="AG24" s="20"/>
      <c r="AH24" s="20"/>
      <c r="AI24" s="20"/>
      <c r="AJ24" s="20">
        <v>165482032.83000001</v>
      </c>
      <c r="AK24" s="20">
        <v>24632735.41</v>
      </c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>
        <v>82956825.730000004</v>
      </c>
      <c r="AW24" s="20">
        <v>7892006.2800000003</v>
      </c>
      <c r="AX24" s="20">
        <v>58332754.119999997</v>
      </c>
      <c r="AY24" s="20">
        <v>46253051.93</v>
      </c>
      <c r="AZ24" s="20">
        <v>210793067.91</v>
      </c>
      <c r="BA24" s="20">
        <v>139519492.16</v>
      </c>
      <c r="BB24" s="20">
        <v>115955942.72</v>
      </c>
      <c r="BC24" s="20">
        <v>60940713.159999996</v>
      </c>
      <c r="BD24" s="20"/>
      <c r="BE24" s="20"/>
      <c r="BF24" s="20"/>
      <c r="BG24" s="20"/>
      <c r="BH24" s="20"/>
      <c r="BI24" s="20"/>
      <c r="BJ24" s="20">
        <v>3909426631.75</v>
      </c>
      <c r="BK24" s="20">
        <v>414486055.62</v>
      </c>
      <c r="BL24" s="20">
        <v>8850964.4399999995</v>
      </c>
      <c r="BM24" s="20"/>
      <c r="BN24" s="20">
        <v>23763719.359999999</v>
      </c>
      <c r="BO24" s="20">
        <v>201608.85</v>
      </c>
      <c r="BP24" s="20"/>
      <c r="BQ24" s="20"/>
      <c r="BR24" s="20"/>
      <c r="BS24" s="20"/>
      <c r="BT24" s="20">
        <v>409375306.66000003</v>
      </c>
      <c r="BU24" s="20">
        <v>353804791.49000001</v>
      </c>
      <c r="BV24" s="20">
        <v>151072532</v>
      </c>
      <c r="BW24" s="20">
        <v>980379.87</v>
      </c>
      <c r="BX24" s="20"/>
      <c r="BY24" s="20"/>
      <c r="BZ24" s="20">
        <v>335007082.98000002</v>
      </c>
      <c r="CA24" s="20">
        <v>334900295</v>
      </c>
      <c r="CB24" s="20">
        <v>29028750.68</v>
      </c>
      <c r="CC24" s="20">
        <v>3431449.66</v>
      </c>
      <c r="CD24" s="20">
        <v>957098356.12</v>
      </c>
      <c r="CE24" s="20">
        <v>693318524.87</v>
      </c>
      <c r="CF24" s="20">
        <v>2952328275.6300001</v>
      </c>
      <c r="CG24" s="20">
        <v>103621513.90000001</v>
      </c>
      <c r="CH24" s="19">
        <v>298.3519</v>
      </c>
      <c r="CI24" s="19">
        <v>274.0838</v>
      </c>
    </row>
    <row r="25" spans="1:87" ht="15" customHeight="1" x14ac:dyDescent="0.25">
      <c r="A25" s="4"/>
      <c r="B25" s="2">
        <v>45700</v>
      </c>
      <c r="C25" s="1" t="s">
        <v>60</v>
      </c>
      <c r="D25" s="2">
        <v>45701</v>
      </c>
      <c r="E25" s="15">
        <f t="shared" si="0"/>
        <v>45701</v>
      </c>
      <c r="F25" s="20">
        <v>322871369.56</v>
      </c>
      <c r="G25" s="20">
        <v>199271027.36000001</v>
      </c>
      <c r="H25" s="20">
        <v>1032518474.04</v>
      </c>
      <c r="I25" s="20">
        <v>0</v>
      </c>
      <c r="J25" s="20">
        <v>5549774804.0100002</v>
      </c>
      <c r="K25" s="20"/>
      <c r="L25" s="20"/>
      <c r="M25" s="20">
        <v>0</v>
      </c>
      <c r="N25" s="20">
        <v>3636000000</v>
      </c>
      <c r="O25" s="20">
        <v>0</v>
      </c>
      <c r="P25" s="20"/>
      <c r="Q25" s="20">
        <v>0</v>
      </c>
      <c r="R25" s="20">
        <v>86753607.019999996</v>
      </c>
      <c r="S25" s="20">
        <v>86753607.019999996</v>
      </c>
      <c r="T25" s="20"/>
      <c r="U25" s="20"/>
      <c r="V25" s="20"/>
      <c r="W25" s="20"/>
      <c r="X25" s="20">
        <v>1949126855.5</v>
      </c>
      <c r="Y25" s="20">
        <v>0</v>
      </c>
      <c r="Z25" s="20">
        <v>8678791399.1299992</v>
      </c>
      <c r="AA25" s="20">
        <v>286024634.38</v>
      </c>
      <c r="AB25" s="20">
        <v>132842994.58</v>
      </c>
      <c r="AC25" s="20">
        <v>42731613.960000001</v>
      </c>
      <c r="AD25" s="20">
        <v>3481019593.6100001</v>
      </c>
      <c r="AE25" s="20">
        <v>110093625.12</v>
      </c>
      <c r="AF25" s="20"/>
      <c r="AG25" s="20"/>
      <c r="AH25" s="20"/>
      <c r="AI25" s="20"/>
      <c r="AJ25" s="20">
        <v>167691157.47</v>
      </c>
      <c r="AK25" s="20">
        <v>24696214.260000002</v>
      </c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>
        <v>90903580.689999998</v>
      </c>
      <c r="AW25" s="20">
        <v>6812561.2699999996</v>
      </c>
      <c r="AX25" s="20">
        <v>61090197.18</v>
      </c>
      <c r="AY25" s="20">
        <v>50324837.909999996</v>
      </c>
      <c r="AZ25" s="20">
        <v>43321096.829999998</v>
      </c>
      <c r="BA25" s="20">
        <v>43012402.859999999</v>
      </c>
      <c r="BB25" s="20">
        <v>96161919.579999998</v>
      </c>
      <c r="BC25" s="20">
        <v>42226526.490000002</v>
      </c>
      <c r="BD25" s="20"/>
      <c r="BE25" s="20"/>
      <c r="BF25" s="20"/>
      <c r="BG25" s="20"/>
      <c r="BH25" s="20"/>
      <c r="BI25" s="20"/>
      <c r="BJ25" s="20">
        <v>3730736871.7600002</v>
      </c>
      <c r="BK25" s="20">
        <v>306358259.42000002</v>
      </c>
      <c r="BL25" s="20">
        <v>9085770.5899999999</v>
      </c>
      <c r="BM25" s="20"/>
      <c r="BN25" s="20">
        <v>23182402.300000001</v>
      </c>
      <c r="BO25" s="20">
        <v>202153.58</v>
      </c>
      <c r="BP25" s="20"/>
      <c r="BQ25" s="20"/>
      <c r="BR25" s="20"/>
      <c r="BS25" s="20"/>
      <c r="BT25" s="20">
        <v>419582841.80000001</v>
      </c>
      <c r="BU25" s="20">
        <v>382591377.17000002</v>
      </c>
      <c r="BV25" s="20">
        <v>151190368.50999999</v>
      </c>
      <c r="BW25" s="20">
        <v>982171.22</v>
      </c>
      <c r="BX25" s="20"/>
      <c r="BY25" s="20"/>
      <c r="BZ25" s="20">
        <v>210181626.84</v>
      </c>
      <c r="CA25" s="20">
        <v>209689800</v>
      </c>
      <c r="CB25" s="20">
        <v>27052053.34</v>
      </c>
      <c r="CC25" s="20">
        <v>2418657.7799999998</v>
      </c>
      <c r="CD25" s="20">
        <v>840275063.38</v>
      </c>
      <c r="CE25" s="20">
        <v>595884159.75</v>
      </c>
      <c r="CF25" s="20">
        <v>2890461808.3800001</v>
      </c>
      <c r="CG25" s="20">
        <v>76589564.849999994</v>
      </c>
      <c r="CH25" s="19">
        <v>300.25619999999998</v>
      </c>
      <c r="CI25" s="19">
        <v>373.45119999999997</v>
      </c>
    </row>
    <row r="26" spans="1:87" ht="15" customHeight="1" x14ac:dyDescent="0.25">
      <c r="A26" s="4"/>
      <c r="B26" s="2">
        <v>45701</v>
      </c>
      <c r="C26" s="1" t="s">
        <v>60</v>
      </c>
      <c r="D26" s="2">
        <v>45702</v>
      </c>
      <c r="E26" s="15">
        <f t="shared" si="0"/>
        <v>45702</v>
      </c>
      <c r="F26" s="20">
        <v>337873765.60000002</v>
      </c>
      <c r="G26" s="20">
        <v>202758001.5</v>
      </c>
      <c r="H26" s="20">
        <v>1002263876.03</v>
      </c>
      <c r="I26" s="20">
        <v>0</v>
      </c>
      <c r="J26" s="20">
        <v>5418989294.3100004</v>
      </c>
      <c r="K26" s="20"/>
      <c r="L26" s="20"/>
      <c r="M26" s="20">
        <v>0</v>
      </c>
      <c r="N26" s="20">
        <v>4545000000</v>
      </c>
      <c r="O26" s="20">
        <v>0</v>
      </c>
      <c r="P26" s="20"/>
      <c r="Q26" s="20">
        <v>0</v>
      </c>
      <c r="R26" s="20">
        <v>87009893.840000004</v>
      </c>
      <c r="S26" s="20">
        <v>87009893.840000004</v>
      </c>
      <c r="T26" s="20"/>
      <c r="U26" s="20"/>
      <c r="V26" s="20"/>
      <c r="W26" s="20"/>
      <c r="X26" s="20">
        <v>1949126855.5</v>
      </c>
      <c r="Y26" s="20">
        <v>0</v>
      </c>
      <c r="Z26" s="20">
        <v>9442009974.2800007</v>
      </c>
      <c r="AA26" s="20">
        <v>289767895.33999997</v>
      </c>
      <c r="AB26" s="20">
        <v>132128624.09999999</v>
      </c>
      <c r="AC26" s="20">
        <v>42525468.289999999</v>
      </c>
      <c r="AD26" s="20">
        <v>3785411833.6799998</v>
      </c>
      <c r="AE26" s="20">
        <v>109749994.23</v>
      </c>
      <c r="AF26" s="20"/>
      <c r="AG26" s="20"/>
      <c r="AH26" s="20"/>
      <c r="AI26" s="20"/>
      <c r="AJ26" s="20">
        <v>157282069.80000001</v>
      </c>
      <c r="AK26" s="20">
        <v>24876106.280000001</v>
      </c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>
        <v>87327395.310000002</v>
      </c>
      <c r="AW26" s="20">
        <v>5179063.24</v>
      </c>
      <c r="AX26" s="20">
        <v>55100022.460000001</v>
      </c>
      <c r="AY26" s="20">
        <v>45139509.189999998</v>
      </c>
      <c r="AZ26" s="20">
        <v>86909694.719999999</v>
      </c>
      <c r="BA26" s="20">
        <v>86686418.340000004</v>
      </c>
      <c r="BB26" s="20">
        <v>117477334.59999999</v>
      </c>
      <c r="BC26" s="20">
        <v>66809734.359999999</v>
      </c>
      <c r="BD26" s="20"/>
      <c r="BE26" s="20"/>
      <c r="BF26" s="20"/>
      <c r="BG26" s="20"/>
      <c r="BH26" s="20"/>
      <c r="BI26" s="20"/>
      <c r="BJ26" s="20">
        <v>4078873989.71</v>
      </c>
      <c r="BK26" s="20">
        <v>367377454.69999999</v>
      </c>
      <c r="BL26" s="20">
        <v>8916461.4700000007</v>
      </c>
      <c r="BM26" s="20"/>
      <c r="BN26" s="20">
        <v>23021239.949999999</v>
      </c>
      <c r="BO26" s="20">
        <v>203771.79</v>
      </c>
      <c r="BP26" s="20"/>
      <c r="BQ26" s="20"/>
      <c r="BR26" s="20"/>
      <c r="BS26" s="20"/>
      <c r="BT26" s="20">
        <v>427723635.60000002</v>
      </c>
      <c r="BU26" s="20">
        <v>396266861.79000002</v>
      </c>
      <c r="BV26" s="20">
        <v>148736617.44</v>
      </c>
      <c r="BW26" s="20">
        <v>985072.75</v>
      </c>
      <c r="BX26" s="20"/>
      <c r="BY26" s="20"/>
      <c r="BZ26" s="20">
        <v>254126414.28</v>
      </c>
      <c r="CA26" s="20">
        <v>253882200</v>
      </c>
      <c r="CB26" s="20">
        <v>28233965.050000001</v>
      </c>
      <c r="CC26" s="20">
        <v>3628385.73</v>
      </c>
      <c r="CD26" s="20">
        <v>890758333.78999996</v>
      </c>
      <c r="CE26" s="20">
        <v>654966292.05999994</v>
      </c>
      <c r="CF26" s="20">
        <v>3188115655.9200001</v>
      </c>
      <c r="CG26" s="20">
        <v>91844363.670000002</v>
      </c>
      <c r="CH26" s="19">
        <v>296.16269999999997</v>
      </c>
      <c r="CI26" s="19">
        <v>315.49880000000002</v>
      </c>
    </row>
    <row r="27" spans="1:87" ht="15" customHeight="1" x14ac:dyDescent="0.25">
      <c r="A27" s="4"/>
      <c r="B27" s="2">
        <v>45702</v>
      </c>
      <c r="C27" s="1" t="s">
        <v>60</v>
      </c>
      <c r="D27" s="2">
        <v>45703</v>
      </c>
      <c r="E27" s="15">
        <f t="shared" si="0"/>
        <v>45703</v>
      </c>
      <c r="F27" s="20">
        <v>326297820.99000001</v>
      </c>
      <c r="G27" s="20">
        <v>205986659.49000001</v>
      </c>
      <c r="H27" s="20">
        <v>1121015442.3800001</v>
      </c>
      <c r="I27" s="20">
        <v>0</v>
      </c>
      <c r="J27" s="20">
        <v>5422306594.0100002</v>
      </c>
      <c r="K27" s="20"/>
      <c r="L27" s="20"/>
      <c r="M27" s="20">
        <v>0</v>
      </c>
      <c r="N27" s="20">
        <v>4321000000</v>
      </c>
      <c r="O27" s="20">
        <v>0</v>
      </c>
      <c r="P27" s="20"/>
      <c r="Q27" s="20">
        <v>0</v>
      </c>
      <c r="R27" s="20">
        <v>87024259.219999999</v>
      </c>
      <c r="S27" s="20">
        <v>87024259.219999999</v>
      </c>
      <c r="T27" s="20"/>
      <c r="U27" s="20"/>
      <c r="V27" s="20"/>
      <c r="W27" s="20"/>
      <c r="X27" s="20">
        <v>1949126855.5</v>
      </c>
      <c r="Y27" s="20">
        <v>0</v>
      </c>
      <c r="Z27" s="20">
        <v>9328517261.1000004</v>
      </c>
      <c r="AA27" s="20">
        <v>293010918.70999998</v>
      </c>
      <c r="AB27" s="20">
        <v>138785676.06</v>
      </c>
      <c r="AC27" s="20">
        <v>43424158.539999999</v>
      </c>
      <c r="AD27" s="20">
        <v>3776533030.9299998</v>
      </c>
      <c r="AE27" s="20">
        <v>109483528.94</v>
      </c>
      <c r="AF27" s="20"/>
      <c r="AG27" s="20"/>
      <c r="AH27" s="20"/>
      <c r="AI27" s="20"/>
      <c r="AJ27" s="20">
        <v>147457022.62</v>
      </c>
      <c r="AK27" s="20">
        <v>24916266.739999998</v>
      </c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>
        <v>82760592.540000007</v>
      </c>
      <c r="AW27" s="20">
        <v>5183761.03</v>
      </c>
      <c r="AX27" s="20">
        <v>108044258.40000001</v>
      </c>
      <c r="AY27" s="20">
        <v>96234422.739999995</v>
      </c>
      <c r="AZ27" s="20">
        <v>1710443.16</v>
      </c>
      <c r="BA27" s="20"/>
      <c r="BB27" s="20">
        <v>116297725.63</v>
      </c>
      <c r="BC27" s="20">
        <v>66713329.920000002</v>
      </c>
      <c r="BD27" s="20"/>
      <c r="BE27" s="20"/>
      <c r="BF27" s="20"/>
      <c r="BG27" s="20"/>
      <c r="BH27" s="20"/>
      <c r="BI27" s="20"/>
      <c r="BJ27" s="20">
        <v>4027758783.9200001</v>
      </c>
      <c r="BK27" s="20">
        <v>331859648.22000003</v>
      </c>
      <c r="BL27" s="20">
        <v>8734563.3599999994</v>
      </c>
      <c r="BM27" s="20"/>
      <c r="BN27" s="20">
        <v>15667534.59</v>
      </c>
      <c r="BO27" s="20">
        <v>204149.67</v>
      </c>
      <c r="BP27" s="20"/>
      <c r="BQ27" s="20"/>
      <c r="BR27" s="20"/>
      <c r="BS27" s="20"/>
      <c r="BT27" s="20">
        <v>553961239.91999996</v>
      </c>
      <c r="BU27" s="20">
        <v>455016091.88</v>
      </c>
      <c r="BV27" s="20">
        <v>149403878.31</v>
      </c>
      <c r="BW27" s="20">
        <v>985235.38</v>
      </c>
      <c r="BX27" s="20"/>
      <c r="BY27" s="20"/>
      <c r="BZ27" s="20">
        <v>167818823.74000001</v>
      </c>
      <c r="CA27" s="20">
        <v>167198400</v>
      </c>
      <c r="CB27" s="20">
        <v>30358508.440000001</v>
      </c>
      <c r="CC27" s="20">
        <v>2739691.68</v>
      </c>
      <c r="CD27" s="20">
        <v>925944548.36000001</v>
      </c>
      <c r="CE27" s="20">
        <v>626143568.61000001</v>
      </c>
      <c r="CF27" s="20">
        <v>3101814235.5599999</v>
      </c>
      <c r="CG27" s="20">
        <v>82964912.049999997</v>
      </c>
      <c r="CH27" s="19">
        <v>300.7439</v>
      </c>
      <c r="CI27" s="19">
        <v>353.17450000000002</v>
      </c>
    </row>
    <row r="28" spans="1:87" ht="15" customHeight="1" x14ac:dyDescent="0.25">
      <c r="A28" s="4"/>
      <c r="B28" s="2">
        <v>45705</v>
      </c>
      <c r="C28" s="1" t="s">
        <v>60</v>
      </c>
      <c r="D28" s="2">
        <v>45706</v>
      </c>
      <c r="E28" s="15">
        <f t="shared" si="0"/>
        <v>45706</v>
      </c>
      <c r="F28" s="20">
        <v>307849792.69</v>
      </c>
      <c r="G28" s="20">
        <v>206014245.99000001</v>
      </c>
      <c r="H28" s="20">
        <v>1085453272.1400001</v>
      </c>
      <c r="I28" s="20">
        <v>0</v>
      </c>
      <c r="J28" s="20">
        <v>5377239457.9099998</v>
      </c>
      <c r="K28" s="20"/>
      <c r="L28" s="20"/>
      <c r="M28" s="20">
        <v>0</v>
      </c>
      <c r="N28" s="20">
        <v>4494000000</v>
      </c>
      <c r="O28" s="20">
        <v>0</v>
      </c>
      <c r="P28" s="20"/>
      <c r="Q28" s="20">
        <v>0</v>
      </c>
      <c r="R28" s="20">
        <v>86670954.010000005</v>
      </c>
      <c r="S28" s="20">
        <v>86670954.010000005</v>
      </c>
      <c r="T28" s="20"/>
      <c r="U28" s="20"/>
      <c r="V28" s="20"/>
      <c r="W28" s="20"/>
      <c r="X28" s="20">
        <v>1949126855.5</v>
      </c>
      <c r="Y28" s="20">
        <v>0</v>
      </c>
      <c r="Z28" s="20">
        <v>9402086621.25</v>
      </c>
      <c r="AA28" s="20">
        <v>292685200</v>
      </c>
      <c r="AB28" s="20">
        <v>140375741.25</v>
      </c>
      <c r="AC28" s="20">
        <v>42669973</v>
      </c>
      <c r="AD28" s="20">
        <v>3798387862.9099998</v>
      </c>
      <c r="AE28" s="20">
        <v>109450450.06999999</v>
      </c>
      <c r="AF28" s="20"/>
      <c r="AG28" s="20"/>
      <c r="AH28" s="20"/>
      <c r="AI28" s="20"/>
      <c r="AJ28" s="20">
        <v>156618783.41999999</v>
      </c>
      <c r="AK28" s="20">
        <v>38527301.520000003</v>
      </c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>
        <v>89770037.420000002</v>
      </c>
      <c r="AW28" s="20">
        <v>7703664.2400000002</v>
      </c>
      <c r="AX28" s="20">
        <v>53634001.799999997</v>
      </c>
      <c r="AY28" s="20">
        <v>44766900.579999998</v>
      </c>
      <c r="AZ28" s="20">
        <v>966952296.38999999</v>
      </c>
      <c r="BA28" s="20">
        <v>416299000</v>
      </c>
      <c r="BB28" s="20">
        <v>134608985.65000001</v>
      </c>
      <c r="BC28" s="20">
        <v>88917577.060000002</v>
      </c>
      <c r="BD28" s="20"/>
      <c r="BE28" s="20"/>
      <c r="BF28" s="20"/>
      <c r="BG28" s="20"/>
      <c r="BH28" s="20"/>
      <c r="BI28" s="20"/>
      <c r="BJ28" s="20">
        <v>4997560774.3299999</v>
      </c>
      <c r="BK28" s="20">
        <v>734282077.69000006</v>
      </c>
      <c r="BL28" s="20">
        <v>9149313.6300000008</v>
      </c>
      <c r="BM28" s="20"/>
      <c r="BN28" s="20">
        <v>16521965.880000001</v>
      </c>
      <c r="BO28" s="20">
        <v>204876.29</v>
      </c>
      <c r="BP28" s="20"/>
      <c r="BQ28" s="20"/>
      <c r="BR28" s="20"/>
      <c r="BS28" s="20"/>
      <c r="BT28" s="20">
        <v>621307723.89999998</v>
      </c>
      <c r="BU28" s="20">
        <v>569549390.16999996</v>
      </c>
      <c r="BV28" s="20">
        <v>152044742.24000001</v>
      </c>
      <c r="BW28" s="20">
        <v>981235.47</v>
      </c>
      <c r="BX28" s="20"/>
      <c r="BY28" s="20"/>
      <c r="BZ28" s="20">
        <v>969408108.55999994</v>
      </c>
      <c r="CA28" s="20">
        <v>551596175</v>
      </c>
      <c r="CB28" s="20">
        <v>41617511.530000001</v>
      </c>
      <c r="CC28" s="20">
        <v>9113609.5500000007</v>
      </c>
      <c r="CD28" s="20">
        <v>1810049365.74</v>
      </c>
      <c r="CE28" s="20">
        <v>1131445286.48</v>
      </c>
      <c r="CF28" s="20">
        <v>3187511408.5900002</v>
      </c>
      <c r="CG28" s="20">
        <v>183570519.41999999</v>
      </c>
      <c r="CH28" s="19">
        <v>294.96640000000002</v>
      </c>
      <c r="CI28" s="19">
        <v>159.4402</v>
      </c>
    </row>
    <row r="29" spans="1:87" ht="15" customHeight="1" x14ac:dyDescent="0.25">
      <c r="A29" s="4"/>
      <c r="B29" s="2">
        <v>45706</v>
      </c>
      <c r="C29" s="1" t="s">
        <v>60</v>
      </c>
      <c r="D29" s="2">
        <v>45707</v>
      </c>
      <c r="E29" s="15">
        <f t="shared" si="0"/>
        <v>45707</v>
      </c>
      <c r="F29" s="20">
        <v>344841566.10000002</v>
      </c>
      <c r="G29" s="20">
        <v>214202442.80000001</v>
      </c>
      <c r="H29" s="20">
        <v>855734128.49000001</v>
      </c>
      <c r="I29" s="20">
        <v>0</v>
      </c>
      <c r="J29" s="20">
        <v>5488335141.6599998</v>
      </c>
      <c r="K29" s="20"/>
      <c r="L29" s="20"/>
      <c r="M29" s="20">
        <v>0</v>
      </c>
      <c r="N29" s="20">
        <v>4422000000</v>
      </c>
      <c r="O29" s="20">
        <v>0</v>
      </c>
      <c r="P29" s="20"/>
      <c r="Q29" s="20">
        <v>0</v>
      </c>
      <c r="R29" s="20">
        <v>86515849.480000004</v>
      </c>
      <c r="S29" s="20">
        <v>86515849.480000004</v>
      </c>
      <c r="T29" s="20"/>
      <c r="U29" s="20"/>
      <c r="V29" s="20"/>
      <c r="W29" s="20"/>
      <c r="X29" s="20">
        <v>1949126855.5</v>
      </c>
      <c r="Y29" s="20">
        <v>0</v>
      </c>
      <c r="Z29" s="20">
        <v>9248299830.2299995</v>
      </c>
      <c r="AA29" s="20">
        <v>300718292.27999997</v>
      </c>
      <c r="AB29" s="20">
        <v>140514790.50999999</v>
      </c>
      <c r="AC29" s="20">
        <v>42937807.119999997</v>
      </c>
      <c r="AD29" s="20">
        <v>3743091043.6300001</v>
      </c>
      <c r="AE29" s="20">
        <v>110303991.97</v>
      </c>
      <c r="AF29" s="20"/>
      <c r="AG29" s="20"/>
      <c r="AH29" s="20"/>
      <c r="AI29" s="20"/>
      <c r="AJ29" s="20">
        <v>156650101.22999999</v>
      </c>
      <c r="AK29" s="20">
        <v>38460376.539999999</v>
      </c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>
        <v>92879517.75</v>
      </c>
      <c r="AW29" s="20">
        <v>7690278.4100000001</v>
      </c>
      <c r="AX29" s="20">
        <v>54645061.390000001</v>
      </c>
      <c r="AY29" s="20">
        <v>44775097.390000001</v>
      </c>
      <c r="AZ29" s="20">
        <v>64421868.420000002</v>
      </c>
      <c r="BA29" s="20">
        <v>43525126.380000003</v>
      </c>
      <c r="BB29" s="20">
        <v>197087326.00999999</v>
      </c>
      <c r="BC29" s="20">
        <v>149700164.43000001</v>
      </c>
      <c r="BD29" s="20"/>
      <c r="BE29" s="20"/>
      <c r="BF29" s="20"/>
      <c r="BG29" s="20"/>
      <c r="BH29" s="20"/>
      <c r="BI29" s="20"/>
      <c r="BJ29" s="20">
        <v>4105825798.8899999</v>
      </c>
      <c r="BK29" s="20">
        <v>423365025.77999997</v>
      </c>
      <c r="BL29" s="20">
        <v>9078797.1999999993</v>
      </c>
      <c r="BM29" s="20"/>
      <c r="BN29" s="20">
        <v>17227709.879999999</v>
      </c>
      <c r="BO29" s="20">
        <v>204528.96</v>
      </c>
      <c r="BP29" s="20"/>
      <c r="BQ29" s="20"/>
      <c r="BR29" s="20"/>
      <c r="BS29" s="20"/>
      <c r="BT29" s="20">
        <v>497664570.60000002</v>
      </c>
      <c r="BU29" s="20">
        <v>456898441.52999997</v>
      </c>
      <c r="BV29" s="20">
        <v>154792126.34999999</v>
      </c>
      <c r="BW29" s="20">
        <v>979479.48</v>
      </c>
      <c r="BX29" s="20"/>
      <c r="BY29" s="20"/>
      <c r="BZ29" s="20">
        <v>230690602.91999999</v>
      </c>
      <c r="CA29" s="20">
        <v>230516100</v>
      </c>
      <c r="CB29" s="20">
        <v>29927470.800000001</v>
      </c>
      <c r="CC29" s="20">
        <v>3461198.34</v>
      </c>
      <c r="CD29" s="20">
        <v>939381277.75</v>
      </c>
      <c r="CE29" s="20">
        <v>692059748.30999994</v>
      </c>
      <c r="CF29" s="20">
        <v>3166444521.1399999</v>
      </c>
      <c r="CG29" s="20">
        <v>105841256.44</v>
      </c>
      <c r="CH29" s="19">
        <v>292.07209999999998</v>
      </c>
      <c r="CI29" s="19">
        <v>284.12200000000001</v>
      </c>
    </row>
    <row r="30" spans="1:87" ht="15" customHeight="1" x14ac:dyDescent="0.25">
      <c r="A30" s="4"/>
      <c r="B30" s="2">
        <v>45707</v>
      </c>
      <c r="C30" s="1" t="s">
        <v>60</v>
      </c>
      <c r="D30" s="2">
        <v>45708</v>
      </c>
      <c r="E30" s="15">
        <f t="shared" si="0"/>
        <v>45708</v>
      </c>
      <c r="F30" s="20">
        <v>334509082.79000002</v>
      </c>
      <c r="G30" s="20">
        <v>220331993.09</v>
      </c>
      <c r="H30" s="20">
        <v>1055575404.16</v>
      </c>
      <c r="I30" s="20">
        <v>0</v>
      </c>
      <c r="J30" s="20">
        <v>5508358627.96</v>
      </c>
      <c r="K30" s="20"/>
      <c r="L30" s="20"/>
      <c r="M30" s="20">
        <v>0</v>
      </c>
      <c r="N30" s="20">
        <v>4303000000</v>
      </c>
      <c r="O30" s="20">
        <v>0</v>
      </c>
      <c r="P30" s="20"/>
      <c r="Q30" s="20">
        <v>0</v>
      </c>
      <c r="R30" s="20">
        <v>86547286.769999996</v>
      </c>
      <c r="S30" s="20">
        <v>86547286.769999996</v>
      </c>
      <c r="T30" s="20"/>
      <c r="U30" s="20"/>
      <c r="V30" s="20"/>
      <c r="W30" s="20"/>
      <c r="X30" s="20">
        <v>1949126855.5</v>
      </c>
      <c r="Y30" s="20">
        <v>0</v>
      </c>
      <c r="Z30" s="20">
        <v>9338863546.1800003</v>
      </c>
      <c r="AA30" s="20">
        <v>306879279.86000001</v>
      </c>
      <c r="AB30" s="20">
        <v>139776695.81</v>
      </c>
      <c r="AC30" s="20">
        <v>42833623.990000002</v>
      </c>
      <c r="AD30" s="20">
        <v>3761317791.1799998</v>
      </c>
      <c r="AE30" s="20">
        <v>110187325.76000001</v>
      </c>
      <c r="AF30" s="20"/>
      <c r="AG30" s="20"/>
      <c r="AH30" s="20"/>
      <c r="AI30" s="20"/>
      <c r="AJ30" s="20">
        <v>158802054.05000001</v>
      </c>
      <c r="AK30" s="20">
        <v>38441610.939999998</v>
      </c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>
        <v>92595986.659999996</v>
      </c>
      <c r="AW30" s="20">
        <v>7605777.04</v>
      </c>
      <c r="AX30" s="20">
        <v>49373715.359999999</v>
      </c>
      <c r="AY30" s="20">
        <v>39093316.880000003</v>
      </c>
      <c r="AZ30" s="20">
        <v>32420.97</v>
      </c>
      <c r="BA30" s="20">
        <v>0.42</v>
      </c>
      <c r="BB30" s="20">
        <v>215257043.15000001</v>
      </c>
      <c r="BC30" s="20">
        <v>170347522.75999999</v>
      </c>
      <c r="BD30" s="20"/>
      <c r="BE30" s="20"/>
      <c r="BF30" s="20"/>
      <c r="BG30" s="20"/>
      <c r="BH30" s="20"/>
      <c r="BI30" s="20"/>
      <c r="BJ30" s="20">
        <v>4073458558.8200002</v>
      </c>
      <c r="BK30" s="20">
        <v>394479117.13</v>
      </c>
      <c r="BL30" s="20">
        <v>8927510.2699999996</v>
      </c>
      <c r="BM30" s="20"/>
      <c r="BN30" s="20">
        <v>18409028.199999999</v>
      </c>
      <c r="BO30" s="20">
        <v>204290.67</v>
      </c>
      <c r="BP30" s="20"/>
      <c r="BQ30" s="20"/>
      <c r="BR30" s="20"/>
      <c r="BS30" s="20"/>
      <c r="BT30" s="20">
        <v>483455211.97000003</v>
      </c>
      <c r="BU30" s="20">
        <v>451601875.56999999</v>
      </c>
      <c r="BV30" s="20">
        <v>146614419.44999999</v>
      </c>
      <c r="BW30" s="20">
        <v>979835.4</v>
      </c>
      <c r="BX30" s="20"/>
      <c r="BY30" s="20"/>
      <c r="BZ30" s="20">
        <v>166648785.66</v>
      </c>
      <c r="CA30" s="20">
        <v>166282000</v>
      </c>
      <c r="CB30" s="20">
        <v>29753939.43</v>
      </c>
      <c r="CC30" s="20">
        <v>4284291.78</v>
      </c>
      <c r="CD30" s="20">
        <v>853808894.98000002</v>
      </c>
      <c r="CE30" s="20">
        <v>623352293.41999996</v>
      </c>
      <c r="CF30" s="20">
        <v>3219649663.8400002</v>
      </c>
      <c r="CG30" s="20">
        <v>98619779.280000001</v>
      </c>
      <c r="CH30" s="19">
        <v>290.05840000000001</v>
      </c>
      <c r="CI30" s="19">
        <v>311.17419999999998</v>
      </c>
    </row>
    <row r="31" spans="1:87" ht="15" customHeight="1" x14ac:dyDescent="0.25">
      <c r="A31" s="4"/>
      <c r="B31" s="2">
        <v>45708</v>
      </c>
      <c r="C31" s="1" t="s">
        <v>60</v>
      </c>
      <c r="D31" s="2">
        <v>45709</v>
      </c>
      <c r="E31" s="15">
        <f t="shared" si="0"/>
        <v>45709</v>
      </c>
      <c r="F31" s="20">
        <v>338394069.39999998</v>
      </c>
      <c r="G31" s="20">
        <v>211197593.80000001</v>
      </c>
      <c r="H31" s="20">
        <v>1073144781.26</v>
      </c>
      <c r="I31" s="20">
        <v>0</v>
      </c>
      <c r="J31" s="20">
        <v>5579519464.46</v>
      </c>
      <c r="K31" s="20"/>
      <c r="L31" s="20"/>
      <c r="M31" s="20">
        <v>0</v>
      </c>
      <c r="N31" s="20">
        <v>4284000000</v>
      </c>
      <c r="O31" s="20">
        <v>0</v>
      </c>
      <c r="P31" s="20"/>
      <c r="Q31" s="20">
        <v>0</v>
      </c>
      <c r="R31" s="20">
        <v>86778173.920000002</v>
      </c>
      <c r="S31" s="20">
        <v>86778173.920000002</v>
      </c>
      <c r="T31" s="20"/>
      <c r="U31" s="20"/>
      <c r="V31" s="20"/>
      <c r="W31" s="20"/>
      <c r="X31" s="20">
        <v>1949126855.5</v>
      </c>
      <c r="Y31" s="20">
        <v>0</v>
      </c>
      <c r="Z31" s="20">
        <v>9412709633.5400009</v>
      </c>
      <c r="AA31" s="20">
        <v>297975767.72000003</v>
      </c>
      <c r="AB31" s="20">
        <v>138550389.81999999</v>
      </c>
      <c r="AC31" s="20">
        <v>42685721.009999998</v>
      </c>
      <c r="AD31" s="20">
        <v>3811232613.73</v>
      </c>
      <c r="AE31" s="20">
        <v>111531096.73999999</v>
      </c>
      <c r="AF31" s="20"/>
      <c r="AG31" s="20"/>
      <c r="AH31" s="20"/>
      <c r="AI31" s="20"/>
      <c r="AJ31" s="20">
        <v>150699446.41999999</v>
      </c>
      <c r="AK31" s="20">
        <v>38490824.990000002</v>
      </c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>
        <v>91533241.090000004</v>
      </c>
      <c r="AW31" s="20">
        <v>7509268.7199999997</v>
      </c>
      <c r="AX31" s="20">
        <v>48541885.350000001</v>
      </c>
      <c r="AY31" s="20">
        <v>35411658.270000003</v>
      </c>
      <c r="AZ31" s="20">
        <v>10765216.43</v>
      </c>
      <c r="BA31" s="20">
        <v>0.42</v>
      </c>
      <c r="BB31" s="20">
        <v>121922752.45999999</v>
      </c>
      <c r="BC31" s="20">
        <v>77100265.810000002</v>
      </c>
      <c r="BD31" s="20"/>
      <c r="BE31" s="20"/>
      <c r="BF31" s="20"/>
      <c r="BG31" s="20"/>
      <c r="BH31" s="20"/>
      <c r="BI31" s="20"/>
      <c r="BJ31" s="20">
        <v>4030185720.7800002</v>
      </c>
      <c r="BK31" s="20">
        <v>298665994.50999999</v>
      </c>
      <c r="BL31" s="20">
        <v>8746764.9800000004</v>
      </c>
      <c r="BM31" s="20"/>
      <c r="BN31" s="20">
        <v>18332748.18</v>
      </c>
      <c r="BO31" s="20">
        <v>204326.39</v>
      </c>
      <c r="BP31" s="20"/>
      <c r="BQ31" s="20"/>
      <c r="BR31" s="20"/>
      <c r="BS31" s="20"/>
      <c r="BT31" s="20">
        <v>379316097.04000002</v>
      </c>
      <c r="BU31" s="20">
        <v>351431752.39999998</v>
      </c>
      <c r="BV31" s="20">
        <v>146204944.50999999</v>
      </c>
      <c r="BW31" s="20">
        <v>82112.36</v>
      </c>
      <c r="BX31" s="20"/>
      <c r="BY31" s="20"/>
      <c r="BZ31" s="20">
        <v>218864372.72</v>
      </c>
      <c r="CA31" s="20">
        <v>218827350</v>
      </c>
      <c r="CB31" s="20">
        <v>32336596.100000001</v>
      </c>
      <c r="CC31" s="20">
        <v>4026572.49</v>
      </c>
      <c r="CD31" s="20">
        <v>803801523.52999997</v>
      </c>
      <c r="CE31" s="20">
        <v>574572113.63999999</v>
      </c>
      <c r="CF31" s="20">
        <v>3226384197.25</v>
      </c>
      <c r="CG31" s="20">
        <v>74666498.629999995</v>
      </c>
      <c r="CH31" s="19">
        <v>291.74169999999998</v>
      </c>
      <c r="CI31" s="19">
        <v>399.07560000000001</v>
      </c>
    </row>
    <row r="32" spans="1:87" ht="15" customHeight="1" x14ac:dyDescent="0.25">
      <c r="A32" s="4"/>
      <c r="B32" s="2">
        <v>45709</v>
      </c>
      <c r="C32" s="1" t="s">
        <v>60</v>
      </c>
      <c r="D32" s="2">
        <v>45710</v>
      </c>
      <c r="E32" s="15">
        <f t="shared" si="0"/>
        <v>45710</v>
      </c>
      <c r="F32" s="20">
        <v>327804985.38</v>
      </c>
      <c r="G32" s="20">
        <v>216335746.88</v>
      </c>
      <c r="H32" s="20">
        <v>1031622112</v>
      </c>
      <c r="I32" s="20">
        <v>0</v>
      </c>
      <c r="J32" s="20">
        <v>5617110975.0100002</v>
      </c>
      <c r="K32" s="20"/>
      <c r="L32" s="20"/>
      <c r="M32" s="20">
        <v>0</v>
      </c>
      <c r="N32" s="20">
        <v>2929000000</v>
      </c>
      <c r="O32" s="20">
        <v>0</v>
      </c>
      <c r="P32" s="20"/>
      <c r="Q32" s="20">
        <v>0</v>
      </c>
      <c r="R32" s="20">
        <v>86882687.299999997</v>
      </c>
      <c r="S32" s="20">
        <v>86882687.299999997</v>
      </c>
      <c r="T32" s="20"/>
      <c r="U32" s="20"/>
      <c r="V32" s="20"/>
      <c r="W32" s="20"/>
      <c r="X32" s="20">
        <v>1949126855.5</v>
      </c>
      <c r="Y32" s="20">
        <v>0</v>
      </c>
      <c r="Z32" s="20">
        <v>8043293904.1899996</v>
      </c>
      <c r="AA32" s="20">
        <v>303218434.18000001</v>
      </c>
      <c r="AB32" s="20">
        <v>138659268.06</v>
      </c>
      <c r="AC32" s="20">
        <v>42760283.5</v>
      </c>
      <c r="AD32" s="20">
        <v>3336652151.1199999</v>
      </c>
      <c r="AE32" s="20">
        <v>118767945.48999999</v>
      </c>
      <c r="AF32" s="20"/>
      <c r="AG32" s="20"/>
      <c r="AH32" s="20"/>
      <c r="AI32" s="20"/>
      <c r="AJ32" s="20">
        <v>150110380.5</v>
      </c>
      <c r="AK32" s="20">
        <v>38549509</v>
      </c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>
        <v>91307305.170000002</v>
      </c>
      <c r="AW32" s="20">
        <v>7520753.3799999999</v>
      </c>
      <c r="AX32" s="20">
        <v>96743378.030000001</v>
      </c>
      <c r="AY32" s="20">
        <v>85408677.040000007</v>
      </c>
      <c r="AZ32" s="20">
        <v>84192240.409999996</v>
      </c>
      <c r="BA32" s="20">
        <v>83463200</v>
      </c>
      <c r="BB32" s="20">
        <v>111337046.8</v>
      </c>
      <c r="BC32" s="20">
        <v>64869916.880000003</v>
      </c>
      <c r="BD32" s="20"/>
      <c r="BE32" s="20"/>
      <c r="BF32" s="20"/>
      <c r="BG32" s="20"/>
      <c r="BH32" s="20"/>
      <c r="BI32" s="20"/>
      <c r="BJ32" s="20">
        <v>3665073544.8899999</v>
      </c>
      <c r="BK32" s="20">
        <v>427009043.16000003</v>
      </c>
      <c r="BL32" s="20">
        <v>8646924.8800000008</v>
      </c>
      <c r="BM32" s="20"/>
      <c r="BN32" s="20">
        <v>18279977.25</v>
      </c>
      <c r="BO32" s="20">
        <v>204690.17</v>
      </c>
      <c r="BP32" s="20"/>
      <c r="BQ32" s="20"/>
      <c r="BR32" s="20"/>
      <c r="BS32" s="20"/>
      <c r="BT32" s="20">
        <v>567169860.70000005</v>
      </c>
      <c r="BU32" s="20">
        <v>468482990.29000002</v>
      </c>
      <c r="BV32" s="20">
        <v>150323133.59999999</v>
      </c>
      <c r="BW32" s="20">
        <v>82211.25</v>
      </c>
      <c r="BX32" s="20"/>
      <c r="BY32" s="20"/>
      <c r="BZ32" s="20">
        <v>304733494</v>
      </c>
      <c r="CA32" s="20">
        <v>229523800</v>
      </c>
      <c r="CB32" s="20">
        <v>30626969.940000001</v>
      </c>
      <c r="CC32" s="20">
        <v>3498545.63</v>
      </c>
      <c r="CD32" s="20">
        <v>1079780360.3699999</v>
      </c>
      <c r="CE32" s="20">
        <v>701792237.34000003</v>
      </c>
      <c r="CF32" s="20">
        <v>2585293184.52</v>
      </c>
      <c r="CG32" s="20">
        <v>106752260.79000001</v>
      </c>
      <c r="CH32" s="19">
        <v>311.1173</v>
      </c>
      <c r="CI32" s="19">
        <v>284.0394</v>
      </c>
    </row>
    <row r="33" spans="1:87" ht="15" customHeight="1" x14ac:dyDescent="0.25">
      <c r="A33" s="4"/>
      <c r="B33" s="2">
        <v>45712</v>
      </c>
      <c r="C33" s="1" t="s">
        <v>60</v>
      </c>
      <c r="D33" s="2">
        <v>45713</v>
      </c>
      <c r="E33" s="15">
        <f t="shared" si="0"/>
        <v>45713</v>
      </c>
      <c r="F33" s="20">
        <v>354804628.94</v>
      </c>
      <c r="G33" s="20">
        <v>211499014.34</v>
      </c>
      <c r="H33" s="20">
        <v>923093020.25999999</v>
      </c>
      <c r="I33" s="20">
        <v>0</v>
      </c>
      <c r="J33" s="20">
        <v>5520429498.9099998</v>
      </c>
      <c r="K33" s="20"/>
      <c r="L33" s="20"/>
      <c r="M33" s="20">
        <v>0</v>
      </c>
      <c r="N33" s="20">
        <v>3000000000</v>
      </c>
      <c r="O33" s="20">
        <v>0</v>
      </c>
      <c r="P33" s="20"/>
      <c r="Q33" s="20">
        <v>0</v>
      </c>
      <c r="R33" s="20">
        <v>86591840.290000007</v>
      </c>
      <c r="S33" s="20">
        <v>86591840.290000007</v>
      </c>
      <c r="T33" s="20"/>
      <c r="U33" s="20"/>
      <c r="V33" s="20"/>
      <c r="W33" s="20"/>
      <c r="X33" s="20">
        <v>1949126855.5</v>
      </c>
      <c r="Y33" s="20">
        <v>0</v>
      </c>
      <c r="Z33" s="20">
        <v>7935792132.8999996</v>
      </c>
      <c r="AA33" s="20">
        <v>298090854.63</v>
      </c>
      <c r="AB33" s="20">
        <v>138713559.94</v>
      </c>
      <c r="AC33" s="20">
        <v>42907465.539999999</v>
      </c>
      <c r="AD33" s="20">
        <v>3267837798.71</v>
      </c>
      <c r="AE33" s="20">
        <v>119422247.11</v>
      </c>
      <c r="AF33" s="20"/>
      <c r="AG33" s="20"/>
      <c r="AH33" s="20"/>
      <c r="AI33" s="20"/>
      <c r="AJ33" s="20">
        <v>218419022.00999999</v>
      </c>
      <c r="AK33" s="20">
        <v>100254856.94</v>
      </c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>
        <v>106786041.83</v>
      </c>
      <c r="AW33" s="20">
        <v>12277987.859999999</v>
      </c>
      <c r="AX33" s="20">
        <v>46419687.490000002</v>
      </c>
      <c r="AY33" s="20">
        <v>36881521</v>
      </c>
      <c r="AZ33" s="20">
        <v>104957152.95</v>
      </c>
      <c r="BA33" s="20">
        <v>104938443.3</v>
      </c>
      <c r="BB33" s="20">
        <v>102988840.12</v>
      </c>
      <c r="BC33" s="20">
        <v>60077870.939999998</v>
      </c>
      <c r="BD33" s="20"/>
      <c r="BE33" s="20"/>
      <c r="BF33" s="20"/>
      <c r="BG33" s="20"/>
      <c r="BH33" s="20"/>
      <c r="BI33" s="20"/>
      <c r="BJ33" s="20">
        <v>3651978087.3400002</v>
      </c>
      <c r="BK33" s="20">
        <v>462725760.05000001</v>
      </c>
      <c r="BL33" s="20">
        <v>9115733.3699999992</v>
      </c>
      <c r="BM33" s="20"/>
      <c r="BN33" s="20">
        <v>19001776.93</v>
      </c>
      <c r="BO33" s="20">
        <v>204493.71</v>
      </c>
      <c r="BP33" s="20"/>
      <c r="BQ33" s="20"/>
      <c r="BR33" s="20"/>
      <c r="BS33" s="20"/>
      <c r="BT33" s="20">
        <v>539310644.83000004</v>
      </c>
      <c r="BU33" s="20">
        <v>484656624.75999999</v>
      </c>
      <c r="BV33" s="20">
        <v>150322858.38999999</v>
      </c>
      <c r="BW33" s="20">
        <v>81936.039999999994</v>
      </c>
      <c r="BX33" s="20"/>
      <c r="BY33" s="20"/>
      <c r="BZ33" s="20">
        <v>242252835.06999999</v>
      </c>
      <c r="CA33" s="20">
        <v>167326300</v>
      </c>
      <c r="CB33" s="20">
        <v>34531188.579999998</v>
      </c>
      <c r="CC33" s="20">
        <v>5884483.0300000003</v>
      </c>
      <c r="CD33" s="20">
        <v>994535037.16999996</v>
      </c>
      <c r="CE33" s="20">
        <v>658153837.53999996</v>
      </c>
      <c r="CF33" s="20">
        <v>2657443050.1700001</v>
      </c>
      <c r="CG33" s="20">
        <v>115681440.01000001</v>
      </c>
      <c r="CH33" s="19">
        <v>298.62509999999997</v>
      </c>
      <c r="CI33" s="19">
        <v>257.6825</v>
      </c>
    </row>
    <row r="34" spans="1:87" ht="15" customHeight="1" x14ac:dyDescent="0.25">
      <c r="A34" s="4"/>
      <c r="B34" s="2">
        <v>45713</v>
      </c>
      <c r="C34" s="1" t="s">
        <v>60</v>
      </c>
      <c r="D34" s="2">
        <v>45714</v>
      </c>
      <c r="E34" s="15">
        <f t="shared" si="0"/>
        <v>45714</v>
      </c>
      <c r="F34" s="20">
        <v>309615248.26999998</v>
      </c>
      <c r="G34" s="20">
        <v>212672965.27000001</v>
      </c>
      <c r="H34" s="20">
        <v>1106480170.6500001</v>
      </c>
      <c r="I34" s="20">
        <v>0</v>
      </c>
      <c r="J34" s="20">
        <v>5909613998.71</v>
      </c>
      <c r="K34" s="20"/>
      <c r="L34" s="20"/>
      <c r="M34" s="20">
        <v>0</v>
      </c>
      <c r="N34" s="20">
        <v>2727000000</v>
      </c>
      <c r="O34" s="20">
        <v>0</v>
      </c>
      <c r="P34" s="20"/>
      <c r="Q34" s="20">
        <v>0</v>
      </c>
      <c r="R34" s="20">
        <v>86820020.909999996</v>
      </c>
      <c r="S34" s="20">
        <v>86820020.909999996</v>
      </c>
      <c r="T34" s="20"/>
      <c r="U34" s="20"/>
      <c r="V34" s="20"/>
      <c r="W34" s="20"/>
      <c r="X34" s="20">
        <v>1949126855.5</v>
      </c>
      <c r="Y34" s="20">
        <v>0</v>
      </c>
      <c r="Z34" s="20">
        <v>8190402583.04</v>
      </c>
      <c r="AA34" s="20">
        <v>299492986.18000001</v>
      </c>
      <c r="AB34" s="20">
        <v>139280463.21000001</v>
      </c>
      <c r="AC34" s="20">
        <v>43881945.369999997</v>
      </c>
      <c r="AD34" s="20">
        <v>3213881617.96</v>
      </c>
      <c r="AE34" s="20">
        <v>118657758.76000001</v>
      </c>
      <c r="AF34" s="20"/>
      <c r="AG34" s="20"/>
      <c r="AH34" s="20"/>
      <c r="AI34" s="20"/>
      <c r="AJ34" s="20">
        <v>198492023.90000001</v>
      </c>
      <c r="AK34" s="20">
        <v>79643418.75</v>
      </c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>
        <v>104045604.39</v>
      </c>
      <c r="AW34" s="20">
        <v>12312373.859999999</v>
      </c>
      <c r="AX34" s="20">
        <v>47834183.670000002</v>
      </c>
      <c r="AY34" s="20">
        <v>37245205.950000003</v>
      </c>
      <c r="AZ34" s="20">
        <v>105669458.36</v>
      </c>
      <c r="BA34" s="20">
        <v>105287947.2</v>
      </c>
      <c r="BB34" s="20">
        <v>229935122.05000001</v>
      </c>
      <c r="BC34" s="20">
        <v>188269707.75</v>
      </c>
      <c r="BD34" s="20"/>
      <c r="BE34" s="20"/>
      <c r="BF34" s="20"/>
      <c r="BG34" s="20"/>
      <c r="BH34" s="20"/>
      <c r="BI34" s="20"/>
      <c r="BJ34" s="20">
        <v>3707402566.2800002</v>
      </c>
      <c r="BK34" s="20">
        <v>571226097.85000002</v>
      </c>
      <c r="BL34" s="20">
        <v>9113079.0199999996</v>
      </c>
      <c r="BM34" s="20"/>
      <c r="BN34" s="20">
        <v>19169063.920000002</v>
      </c>
      <c r="BO34" s="20">
        <v>205130.56</v>
      </c>
      <c r="BP34" s="20"/>
      <c r="BQ34" s="20"/>
      <c r="BR34" s="20"/>
      <c r="BS34" s="20"/>
      <c r="BT34" s="20">
        <v>778843156.23000002</v>
      </c>
      <c r="BU34" s="20">
        <v>735691490.75999999</v>
      </c>
      <c r="BV34" s="20">
        <v>150773075.19999999</v>
      </c>
      <c r="BW34" s="20">
        <v>532152.85</v>
      </c>
      <c r="BX34" s="20"/>
      <c r="BY34" s="20"/>
      <c r="BZ34" s="20">
        <v>138747840.55000001</v>
      </c>
      <c r="CA34" s="20">
        <v>63523900</v>
      </c>
      <c r="CB34" s="20">
        <v>36351915.420000002</v>
      </c>
      <c r="CC34" s="20">
        <v>3964502.2</v>
      </c>
      <c r="CD34" s="20">
        <v>1132998130.3399999</v>
      </c>
      <c r="CE34" s="20">
        <v>803917176.37</v>
      </c>
      <c r="CF34" s="20">
        <v>2574404435.9400001</v>
      </c>
      <c r="CG34" s="20">
        <v>142806524.46000001</v>
      </c>
      <c r="CH34" s="19">
        <v>318.14749999999998</v>
      </c>
      <c r="CI34" s="19">
        <v>209.71940000000001</v>
      </c>
    </row>
    <row r="35" spans="1:87" ht="15" customHeight="1" x14ac:dyDescent="0.25">
      <c r="A35" s="4"/>
      <c r="B35" s="2">
        <v>45714</v>
      </c>
      <c r="C35" s="1" t="s">
        <v>60</v>
      </c>
      <c r="D35" s="2">
        <v>45715</v>
      </c>
      <c r="E35" s="15">
        <f t="shared" si="0"/>
        <v>45715</v>
      </c>
      <c r="F35" s="20">
        <v>333356904.07999998</v>
      </c>
      <c r="G35" s="20">
        <v>214979875.88</v>
      </c>
      <c r="H35" s="20">
        <v>1063056343.3099999</v>
      </c>
      <c r="I35" s="20">
        <v>0</v>
      </c>
      <c r="J35" s="20">
        <v>4749407304.6099997</v>
      </c>
      <c r="K35" s="20"/>
      <c r="L35" s="20"/>
      <c r="M35" s="20">
        <v>0</v>
      </c>
      <c r="N35" s="20">
        <v>4114000000</v>
      </c>
      <c r="O35" s="20">
        <v>0</v>
      </c>
      <c r="P35" s="20"/>
      <c r="Q35" s="20">
        <v>0</v>
      </c>
      <c r="R35" s="20">
        <v>86891431.450000003</v>
      </c>
      <c r="S35" s="20">
        <v>86891431.450000003</v>
      </c>
      <c r="T35" s="20"/>
      <c r="U35" s="20"/>
      <c r="V35" s="20"/>
      <c r="W35" s="20"/>
      <c r="X35" s="20">
        <v>1949126855.5</v>
      </c>
      <c r="Y35" s="20">
        <v>0</v>
      </c>
      <c r="Z35" s="20">
        <v>8397585127.9499998</v>
      </c>
      <c r="AA35" s="20">
        <v>301871307.32999998</v>
      </c>
      <c r="AB35" s="20">
        <v>143858780.40000001</v>
      </c>
      <c r="AC35" s="20">
        <v>44305361.640000001</v>
      </c>
      <c r="AD35" s="20">
        <v>3191299847.98</v>
      </c>
      <c r="AE35" s="20">
        <v>116850554.73</v>
      </c>
      <c r="AF35" s="20"/>
      <c r="AG35" s="20"/>
      <c r="AH35" s="20"/>
      <c r="AI35" s="20"/>
      <c r="AJ35" s="20">
        <v>208084764.53999999</v>
      </c>
      <c r="AK35" s="20">
        <v>79864327.980000004</v>
      </c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>
        <v>115430025.84</v>
      </c>
      <c r="AW35" s="20">
        <v>12333076.16</v>
      </c>
      <c r="AX35" s="20">
        <v>50206703.159999996</v>
      </c>
      <c r="AY35" s="20">
        <v>40432587.399999999</v>
      </c>
      <c r="AZ35" s="20">
        <v>43867668.060000002</v>
      </c>
      <c r="BA35" s="20">
        <v>43805895.68</v>
      </c>
      <c r="BB35" s="20">
        <v>122902441.81</v>
      </c>
      <c r="BC35" s="20">
        <v>80940793.280000001</v>
      </c>
      <c r="BD35" s="20"/>
      <c r="BE35" s="20"/>
      <c r="BF35" s="20"/>
      <c r="BG35" s="20"/>
      <c r="BH35" s="20"/>
      <c r="BI35" s="20"/>
      <c r="BJ35" s="20">
        <v>3546457397.71</v>
      </c>
      <c r="BK35" s="20">
        <v>404445410.25999999</v>
      </c>
      <c r="BL35" s="20">
        <v>9043789.3300000001</v>
      </c>
      <c r="BM35" s="20"/>
      <c r="BN35" s="20">
        <v>18893851.550000001</v>
      </c>
      <c r="BO35" s="20">
        <v>205809.24</v>
      </c>
      <c r="BP35" s="20"/>
      <c r="BQ35" s="20"/>
      <c r="BR35" s="20"/>
      <c r="BS35" s="20"/>
      <c r="BT35" s="20">
        <v>469460644.13</v>
      </c>
      <c r="BU35" s="20">
        <v>437699105.91000003</v>
      </c>
      <c r="BV35" s="20">
        <v>38761957.329999998</v>
      </c>
      <c r="BW35" s="20">
        <v>532590.55000000005</v>
      </c>
      <c r="BX35" s="20"/>
      <c r="BY35" s="20"/>
      <c r="BZ35" s="20">
        <v>169349162.56</v>
      </c>
      <c r="CA35" s="20">
        <v>168996600</v>
      </c>
      <c r="CB35" s="20">
        <v>35203658.439999998</v>
      </c>
      <c r="CC35" s="20">
        <v>8569632.9700000007</v>
      </c>
      <c r="CD35" s="20">
        <v>740713063.34000003</v>
      </c>
      <c r="CE35" s="20">
        <v>616003738.66999996</v>
      </c>
      <c r="CF35" s="20">
        <v>2805744334.3699999</v>
      </c>
      <c r="CG35" s="20">
        <v>101111352.56</v>
      </c>
      <c r="CH35" s="19">
        <v>299.29969999999997</v>
      </c>
      <c r="CI35" s="19">
        <v>298.55329999999998</v>
      </c>
    </row>
    <row r="36" spans="1:87" ht="15" customHeight="1" x14ac:dyDescent="0.25">
      <c r="A36" s="4"/>
      <c r="B36" s="2">
        <v>45715</v>
      </c>
      <c r="C36" s="1" t="s">
        <v>60</v>
      </c>
      <c r="D36" s="2">
        <v>45716</v>
      </c>
      <c r="E36" s="15">
        <f t="shared" si="0"/>
        <v>45716</v>
      </c>
      <c r="F36" s="20">
        <v>349653780.50999999</v>
      </c>
      <c r="G36" s="20">
        <v>223570320.41</v>
      </c>
      <c r="H36" s="20">
        <v>1071841806.86</v>
      </c>
      <c r="I36" s="20">
        <v>0</v>
      </c>
      <c r="J36" s="20">
        <v>4785852202.21</v>
      </c>
      <c r="K36" s="20"/>
      <c r="L36" s="20"/>
      <c r="M36" s="20">
        <v>0</v>
      </c>
      <c r="N36" s="20">
        <v>4040000000</v>
      </c>
      <c r="O36" s="20">
        <v>0</v>
      </c>
      <c r="P36" s="20"/>
      <c r="Q36" s="20">
        <v>0</v>
      </c>
      <c r="R36" s="20">
        <v>86689899.659999996</v>
      </c>
      <c r="S36" s="20">
        <v>86689899.659999996</v>
      </c>
      <c r="T36" s="20"/>
      <c r="U36" s="20"/>
      <c r="V36" s="20"/>
      <c r="W36" s="20"/>
      <c r="X36" s="20">
        <v>1949126855.5</v>
      </c>
      <c r="Y36" s="20">
        <v>0</v>
      </c>
      <c r="Z36" s="20">
        <v>8384910833.7399998</v>
      </c>
      <c r="AA36" s="20">
        <v>310260220.06999999</v>
      </c>
      <c r="AB36" s="20">
        <v>139210392.06</v>
      </c>
      <c r="AC36" s="20">
        <v>40839419.289999999</v>
      </c>
      <c r="AD36" s="20">
        <v>3198515842.27</v>
      </c>
      <c r="AE36" s="20">
        <v>112997922.17</v>
      </c>
      <c r="AF36" s="20"/>
      <c r="AG36" s="20"/>
      <c r="AH36" s="20"/>
      <c r="AI36" s="20"/>
      <c r="AJ36" s="20">
        <v>205193175.53999999</v>
      </c>
      <c r="AK36" s="20">
        <v>79589668.430000007</v>
      </c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>
        <v>104114700.76000001</v>
      </c>
      <c r="AW36" s="20">
        <v>12298385.890000001</v>
      </c>
      <c r="AX36" s="20">
        <v>36849913.689999998</v>
      </c>
      <c r="AY36" s="20">
        <v>27580862.5</v>
      </c>
      <c r="AZ36" s="20">
        <v>65606388.700000003</v>
      </c>
      <c r="BA36" s="20">
        <v>65523130.399999999</v>
      </c>
      <c r="BB36" s="20">
        <v>104022778.41</v>
      </c>
      <c r="BC36" s="20">
        <v>62129567.350000001</v>
      </c>
      <c r="BD36" s="20"/>
      <c r="BE36" s="20"/>
      <c r="BF36" s="20"/>
      <c r="BG36" s="20"/>
      <c r="BH36" s="20"/>
      <c r="BI36" s="20"/>
      <c r="BJ36" s="20">
        <v>3521307759.5100002</v>
      </c>
      <c r="BK36" s="20">
        <v>386906371.57999998</v>
      </c>
      <c r="BL36" s="20">
        <v>8939298.3900000006</v>
      </c>
      <c r="BM36" s="20"/>
      <c r="BN36" s="20">
        <v>20450530.809999999</v>
      </c>
      <c r="BO36" s="20">
        <v>205038.44</v>
      </c>
      <c r="BP36" s="20"/>
      <c r="BQ36" s="20"/>
      <c r="BR36" s="20"/>
      <c r="BS36" s="20"/>
      <c r="BT36" s="20">
        <v>533372909.30000001</v>
      </c>
      <c r="BU36" s="20">
        <v>497690074.31999999</v>
      </c>
      <c r="BV36" s="20">
        <v>38678693.229999997</v>
      </c>
      <c r="BW36" s="20">
        <v>449326.45</v>
      </c>
      <c r="BX36" s="20"/>
      <c r="BY36" s="20"/>
      <c r="BZ36" s="20">
        <v>101572540.59</v>
      </c>
      <c r="CA36" s="20">
        <v>101572540.59</v>
      </c>
      <c r="CB36" s="20">
        <v>35053620.060000002</v>
      </c>
      <c r="CC36" s="20">
        <v>4684799.12</v>
      </c>
      <c r="CD36" s="20">
        <v>738067592.38</v>
      </c>
      <c r="CE36" s="20">
        <v>604601778.91999996</v>
      </c>
      <c r="CF36" s="20">
        <v>2783240167.1300001</v>
      </c>
      <c r="CG36" s="20">
        <v>96726592.890000001</v>
      </c>
      <c r="CH36" s="19">
        <v>301.26440000000002</v>
      </c>
      <c r="CI36" s="19">
        <v>320.76</v>
      </c>
    </row>
    <row r="37" spans="1:87" ht="15" customHeight="1" x14ac:dyDescent="0.25">
      <c r="A37" s="4"/>
      <c r="B37" s="2">
        <v>45716</v>
      </c>
      <c r="C37" s="1" t="s">
        <v>61</v>
      </c>
      <c r="D37" s="2"/>
      <c r="E37" s="15" t="str">
        <f t="shared" si="0"/>
        <v>01.03.2025</v>
      </c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0"/>
      <c r="BC37" s="20"/>
      <c r="BD37" s="20"/>
      <c r="BE37" s="20"/>
      <c r="BF37" s="20"/>
      <c r="BG37" s="20"/>
      <c r="BH37" s="20"/>
      <c r="BI37" s="20"/>
      <c r="BJ37" s="20"/>
      <c r="BK37" s="20"/>
      <c r="BL37" s="20"/>
      <c r="BM37" s="20"/>
      <c r="BN37" s="20"/>
      <c r="BO37" s="20"/>
      <c r="BP37" s="20"/>
      <c r="BQ37" s="20"/>
      <c r="BR37" s="20"/>
      <c r="BS37" s="20"/>
      <c r="BT37" s="20"/>
      <c r="BU37" s="20"/>
      <c r="BV37" s="20"/>
      <c r="BW37" s="20"/>
      <c r="BX37" s="20"/>
      <c r="BY37" s="20"/>
      <c r="BZ37" s="20"/>
      <c r="CA37" s="20"/>
      <c r="CB37" s="20"/>
      <c r="CC37" s="20"/>
      <c r="CD37" s="20"/>
      <c r="CE37" s="20"/>
      <c r="CF37" s="20"/>
      <c r="CG37" s="20"/>
      <c r="CH37" s="19">
        <v>306.9212</v>
      </c>
      <c r="CI37" s="19">
        <v>306.59550000000002</v>
      </c>
    </row>
    <row r="60" spans="56:56" x14ac:dyDescent="0.25">
      <c r="BD60" s="20"/>
    </row>
  </sheetData>
  <mergeCells count="45">
    <mergeCell ref="CF11:CG12"/>
    <mergeCell ref="CD12:CE12"/>
    <mergeCell ref="BH12:BI12"/>
    <mergeCell ref="BJ12:BK12"/>
    <mergeCell ref="BL12:BM12"/>
    <mergeCell ref="BN12:BO12"/>
    <mergeCell ref="BP12:BQ12"/>
    <mergeCell ref="BR12:BS12"/>
    <mergeCell ref="BT12:BU12"/>
    <mergeCell ref="BV12:BW12"/>
    <mergeCell ref="BX12:BY12"/>
    <mergeCell ref="BZ12:CA12"/>
    <mergeCell ref="CB12:CC12"/>
    <mergeCell ref="Z12:AA12"/>
    <mergeCell ref="AB12:AC12"/>
    <mergeCell ref="AD12:AE12"/>
    <mergeCell ref="AF12:AG12"/>
    <mergeCell ref="BF12:BG12"/>
    <mergeCell ref="AJ12:AK12"/>
    <mergeCell ref="AL12:AM12"/>
    <mergeCell ref="AN12:AO12"/>
    <mergeCell ref="AP12:AQ12"/>
    <mergeCell ref="AR12:AS12"/>
    <mergeCell ref="AT12:AU12"/>
    <mergeCell ref="AV12:AW12"/>
    <mergeCell ref="AX12:AY12"/>
    <mergeCell ref="AZ12:BA12"/>
    <mergeCell ref="BB12:BC12"/>
    <mergeCell ref="BD12:BE12"/>
    <mergeCell ref="CH11:CI12"/>
    <mergeCell ref="E11:E13"/>
    <mergeCell ref="F11:AA11"/>
    <mergeCell ref="AB11:BK11"/>
    <mergeCell ref="BL11:CE11"/>
    <mergeCell ref="F12:G12"/>
    <mergeCell ref="H12:I12"/>
    <mergeCell ref="J12:K12"/>
    <mergeCell ref="AH12:AI12"/>
    <mergeCell ref="L12:M12"/>
    <mergeCell ref="N12:O12"/>
    <mergeCell ref="P12:Q12"/>
    <mergeCell ref="R12:S12"/>
    <mergeCell ref="T12:U12"/>
    <mergeCell ref="V12:W12"/>
    <mergeCell ref="X12:Y12"/>
  </mergeCells>
  <conditionalFormatting sqref="BD60">
    <cfRule type="expression" dxfId="1" priority="2">
      <formula>$C60="1"</formula>
    </cfRule>
  </conditionalFormatting>
  <conditionalFormatting sqref="E15:CI37">
    <cfRule type="expression" dxfId="0" priority="1">
      <formula>$C15="1"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ClDSOutBlSrcLoadRange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Mebius Stat</dc:creator>
  <cp:lastModifiedBy>Прокопенко Лариса Б.</cp:lastModifiedBy>
  <dcterms:created xsi:type="dcterms:W3CDTF">2022-03-30T12:07:52Z</dcterms:created>
  <dcterms:modified xsi:type="dcterms:W3CDTF">2025-03-10T12:20:29Z</dcterms:modified>
</cp:coreProperties>
</file>