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90" yWindow="2490" windowWidth="17280" windowHeight="9030" firstSheet="1" activeTab="1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Лист1!$A$15:$CI$37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9" i="1" l="1"/>
  <c r="E8" i="1"/>
  <c r="F2" i="1"/>
  <c r="E3" i="1"/>
  <c r="E2" i="1"/>
  <c r="E1" i="1"/>
  <c r="F1" i="1" s="1"/>
  <c r="E6" i="1" l="1"/>
  <c r="E37" i="1"/>
</calcChain>
</file>

<file path=xl/sharedStrings.xml><?xml version="1.0" encoding="utf-8"?>
<sst xmlns="http://schemas.openxmlformats.org/spreadsheetml/2006/main" count="168" uniqueCount="66">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</sst>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8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/>
    <xf numFmtId="0" fontId="0" fillId="0" borderId="0" xfId="0"/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49</v>
      </c>
    </row>
    <row r="4" spans="1:18" x14ac:dyDescent="0.25">
      <c r="A4" t="s">
        <v>50</v>
      </c>
      <c r="B4" s="21" t="s">
        <v>51</v>
      </c>
      <c r="D4" s="21" t="s">
        <v>52</v>
      </c>
      <c r="F4" s="21" t="s">
        <v>53</v>
      </c>
      <c r="G4" s="21" t="s">
        <v>54</v>
      </c>
      <c r="H4" s="22">
        <v>45323</v>
      </c>
      <c r="I4" s="21" t="s">
        <v>55</v>
      </c>
      <c r="J4" s="21" t="s">
        <v>56</v>
      </c>
      <c r="K4" s="21" t="s">
        <v>57</v>
      </c>
      <c r="N4">
        <v>0</v>
      </c>
      <c r="O4">
        <v>2</v>
      </c>
      <c r="P4" s="21" t="s">
        <v>58</v>
      </c>
      <c r="Q4" s="21" t="s">
        <v>59</v>
      </c>
      <c r="R4" s="22">
        <v>45324</v>
      </c>
    </row>
    <row r="5" spans="1:18" x14ac:dyDescent="0.25">
      <c r="A5" t="s">
        <v>62</v>
      </c>
    </row>
    <row r="6" spans="1:18" x14ac:dyDescent="0.25">
      <c r="A6" t="s">
        <v>63</v>
      </c>
      <c r="B6">
        <v>459</v>
      </c>
      <c r="C6" s="22">
        <v>45322</v>
      </c>
      <c r="D6">
        <v>380526</v>
      </c>
      <c r="E6">
        <v>1</v>
      </c>
      <c r="F6">
        <v>1</v>
      </c>
      <c r="G6">
        <v>0</v>
      </c>
      <c r="H6">
        <v>76281000000</v>
      </c>
    </row>
    <row r="7" spans="1:18" x14ac:dyDescent="0.25">
      <c r="A7" t="s">
        <v>64</v>
      </c>
      <c r="B7" s="22">
        <v>45324</v>
      </c>
      <c r="C7">
        <v>0</v>
      </c>
      <c r="D7">
        <v>1</v>
      </c>
      <c r="E7" t="b">
        <v>0</v>
      </c>
    </row>
    <row r="8" spans="1:18" x14ac:dyDescent="0.25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60"/>
  <sheetViews>
    <sheetView showGridLines="0" tabSelected="1" workbookViewId="0">
      <pane xSplit="5" topLeftCell="F1" activePane="topRight" state="frozen"/>
      <selection activeCell="A5" sqref="A5"/>
      <selection pane="topRight" activeCell="A15" sqref="A15:CI37"/>
    </sheetView>
  </sheetViews>
  <sheetFormatPr defaultRowHeight="15" x14ac:dyDescent="0.25"/>
  <cols>
    <col min="1" max="1" width="2.7109375" customWidth="1"/>
    <col min="2" max="2" width="3.140625" hidden="1" customWidth="1"/>
    <col min="3" max="3" width="5.28515625" hidden="1" customWidth="1"/>
    <col min="4" max="4" width="4.7109375" style="4" hidden="1" customWidth="1"/>
    <col min="5" max="5" width="10.140625" customWidth="1"/>
    <col min="6" max="83" width="13.7109375" customWidth="1"/>
    <col min="84" max="87" width="13.7109375" style="4" customWidth="1"/>
    <col min="88" max="89" width="13.7109375" customWidth="1"/>
  </cols>
  <sheetData>
    <row r="1" spans="1:87" s="3" customFormat="1" hidden="1" x14ac:dyDescent="0.25">
      <c r="D1" s="4"/>
      <c r="E1" s="4">
        <f>_xlfn.SINGLE(ClDSOutBlOption_ReportDate)</f>
        <v>45323</v>
      </c>
      <c r="F1" s="4" t="str">
        <f>MID("00",1,2-LEN(DAY(E1)))&amp;DAY(E1)&amp;"."&amp;MID("00",1,2-LEN(MONTH(E1)))&amp;MONTH(E1)&amp;"."&amp;YEAR(E1)</f>
        <v>01.02.2024</v>
      </c>
      <c r="G1" s="4" t="e">
        <v>#NAME?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</row>
    <row r="2" spans="1:87" s="3" customFormat="1" hidden="1" x14ac:dyDescent="0.25">
      <c r="D2" s="4"/>
      <c r="E2" s="4">
        <f>_xlfn.SINGLE(ClDSOutBlOption_ExecDate)</f>
        <v>45324</v>
      </c>
      <c r="F2" s="4">
        <f>_xlfn.SINGLE(CLSInSimple_MFO)</f>
        <v>380526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</row>
    <row r="3" spans="1:87" s="3" customFormat="1" hidden="1" x14ac:dyDescent="0.25">
      <c r="C3" s="4"/>
      <c r="D3" s="4"/>
      <c r="E3" s="4" t="e">
        <f>2+ROWS(ClDSOutBlSrcIndexRange)</f>
        <v>#NAME?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</row>
    <row r="4" spans="1:87" s="3" customFormat="1" hidden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</row>
    <row r="5" spans="1:87" s="3" customFormat="1" ht="18.75" x14ac:dyDescent="0.3">
      <c r="C5" s="4"/>
      <c r="D5" s="4"/>
      <c r="E5" s="6" t="s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</row>
    <row r="6" spans="1:87" s="3" customFormat="1" x14ac:dyDescent="0.25">
      <c r="C6" s="4"/>
      <c r="D6" s="4"/>
      <c r="E6" s="5" t="str">
        <f xml:space="preserve"> "станом на " &amp; F1 &amp; " року"</f>
        <v>станом на 01.02.2024 року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s="3" customFormat="1" x14ac:dyDescent="0.25">
      <c r="D7" s="4"/>
      <c r="CF7" s="4"/>
      <c r="CG7" s="4"/>
      <c r="CH7" s="4"/>
      <c r="CI7" s="4"/>
    </row>
    <row r="8" spans="1:87" s="3" customFormat="1" x14ac:dyDescent="0.25">
      <c r="C8" s="4"/>
      <c r="D8" s="4"/>
      <c r="E8" s="4" t="str">
        <f>_xlfn.SINGLE(ClDSOutBlOption_InstName)</f>
        <v>АКЦІОНЕРНЕ ТОВАРИСТВО 'КОМЕРЦІЙНИЙ БАНК 'ГЛОБУС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</row>
    <row r="9" spans="1:87" s="3" customFormat="1" x14ac:dyDescent="0.25">
      <c r="C9" s="4"/>
      <c r="D9" s="4"/>
      <c r="E9" s="16" t="s">
        <v>47</v>
      </c>
      <c r="F9" s="17">
        <f>_xlfn.SINGLE(CLSInSimple_MFO)</f>
        <v>380526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</row>
    <row r="10" spans="1:87" s="4" customFormat="1" x14ac:dyDescent="0.25">
      <c r="CI10" s="14" t="s">
        <v>46</v>
      </c>
    </row>
    <row r="11" spans="1:87" s="4" customFormat="1" ht="21" customHeight="1" x14ac:dyDescent="0.25">
      <c r="E11" s="27" t="s">
        <v>1</v>
      </c>
      <c r="F11" s="30" t="s">
        <v>2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/>
      <c r="AB11" s="33" t="s">
        <v>3</v>
      </c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5"/>
      <c r="BL11" s="33" t="s">
        <v>4</v>
      </c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5"/>
      <c r="CF11" s="41" t="s">
        <v>5</v>
      </c>
      <c r="CG11" s="42"/>
      <c r="CH11" s="23" t="s">
        <v>48</v>
      </c>
      <c r="CI11" s="24"/>
    </row>
    <row r="12" spans="1:87" s="4" customFormat="1" ht="96" customHeight="1" x14ac:dyDescent="0.25">
      <c r="E12" s="28"/>
      <c r="F12" s="36" t="s">
        <v>6</v>
      </c>
      <c r="G12" s="36"/>
      <c r="H12" s="37" t="s">
        <v>7</v>
      </c>
      <c r="I12" s="38"/>
      <c r="J12" s="37" t="s">
        <v>8</v>
      </c>
      <c r="K12" s="38"/>
      <c r="L12" s="37" t="s">
        <v>9</v>
      </c>
      <c r="M12" s="38"/>
      <c r="N12" s="39" t="s">
        <v>10</v>
      </c>
      <c r="O12" s="40"/>
      <c r="P12" s="39" t="s">
        <v>11</v>
      </c>
      <c r="Q12" s="40"/>
      <c r="R12" s="39" t="s">
        <v>12</v>
      </c>
      <c r="S12" s="40"/>
      <c r="T12" s="39" t="s">
        <v>13</v>
      </c>
      <c r="U12" s="40"/>
      <c r="V12" s="39" t="s">
        <v>14</v>
      </c>
      <c r="W12" s="40"/>
      <c r="X12" s="37" t="s">
        <v>15</v>
      </c>
      <c r="Y12" s="38"/>
      <c r="Z12" s="39" t="s">
        <v>16</v>
      </c>
      <c r="AA12" s="40"/>
      <c r="AB12" s="39" t="s">
        <v>17</v>
      </c>
      <c r="AC12" s="40"/>
      <c r="AD12" s="39" t="s">
        <v>18</v>
      </c>
      <c r="AE12" s="40"/>
      <c r="AF12" s="39" t="s">
        <v>19</v>
      </c>
      <c r="AG12" s="40"/>
      <c r="AH12" s="37" t="s">
        <v>20</v>
      </c>
      <c r="AI12" s="38"/>
      <c r="AJ12" s="39" t="s">
        <v>21</v>
      </c>
      <c r="AK12" s="40"/>
      <c r="AL12" s="39" t="s">
        <v>22</v>
      </c>
      <c r="AM12" s="40"/>
      <c r="AN12" s="37" t="s">
        <v>23</v>
      </c>
      <c r="AO12" s="38"/>
      <c r="AP12" s="39" t="s">
        <v>24</v>
      </c>
      <c r="AQ12" s="40"/>
      <c r="AR12" s="37" t="s">
        <v>25</v>
      </c>
      <c r="AS12" s="38"/>
      <c r="AT12" s="37" t="s">
        <v>26</v>
      </c>
      <c r="AU12" s="38"/>
      <c r="AV12" s="37" t="s">
        <v>27</v>
      </c>
      <c r="AW12" s="38"/>
      <c r="AX12" s="39" t="s">
        <v>28</v>
      </c>
      <c r="AY12" s="40"/>
      <c r="AZ12" s="37" t="s">
        <v>29</v>
      </c>
      <c r="BA12" s="38"/>
      <c r="BB12" s="39" t="s">
        <v>30</v>
      </c>
      <c r="BC12" s="40"/>
      <c r="BD12" s="37" t="s">
        <v>31</v>
      </c>
      <c r="BE12" s="38"/>
      <c r="BF12" s="39" t="s">
        <v>32</v>
      </c>
      <c r="BG12" s="40"/>
      <c r="BH12" s="37" t="s">
        <v>33</v>
      </c>
      <c r="BI12" s="38"/>
      <c r="BJ12" s="45" t="s">
        <v>34</v>
      </c>
      <c r="BK12" s="46"/>
      <c r="BL12" s="47" t="s">
        <v>35</v>
      </c>
      <c r="BM12" s="47"/>
      <c r="BN12" s="36" t="s">
        <v>36</v>
      </c>
      <c r="BO12" s="36"/>
      <c r="BP12" s="36" t="s">
        <v>37</v>
      </c>
      <c r="BQ12" s="36"/>
      <c r="BR12" s="47" t="s">
        <v>38</v>
      </c>
      <c r="BS12" s="47"/>
      <c r="BT12" s="36" t="s">
        <v>19</v>
      </c>
      <c r="BU12" s="36"/>
      <c r="BV12" s="36" t="s">
        <v>39</v>
      </c>
      <c r="BW12" s="36"/>
      <c r="BX12" s="36" t="s">
        <v>40</v>
      </c>
      <c r="BY12" s="36"/>
      <c r="BZ12" s="36" t="s">
        <v>41</v>
      </c>
      <c r="CA12" s="36"/>
      <c r="CB12" s="47" t="s">
        <v>42</v>
      </c>
      <c r="CC12" s="47"/>
      <c r="CD12" s="36" t="s">
        <v>43</v>
      </c>
      <c r="CE12" s="36"/>
      <c r="CF12" s="43"/>
      <c r="CG12" s="44"/>
      <c r="CH12" s="25"/>
      <c r="CI12" s="26"/>
    </row>
    <row r="13" spans="1:87" s="4" customFormat="1" ht="25.5" customHeight="1" x14ac:dyDescent="0.25">
      <c r="E13" s="29"/>
      <c r="F13" s="7" t="s">
        <v>44</v>
      </c>
      <c r="G13" s="7" t="s">
        <v>45</v>
      </c>
      <c r="H13" s="7" t="s">
        <v>44</v>
      </c>
      <c r="I13" s="8" t="s">
        <v>45</v>
      </c>
      <c r="J13" s="9" t="s">
        <v>44</v>
      </c>
      <c r="K13" s="9" t="s">
        <v>45</v>
      </c>
      <c r="L13" s="8" t="s">
        <v>44</v>
      </c>
      <c r="M13" s="8" t="s">
        <v>45</v>
      </c>
      <c r="N13" s="8" t="s">
        <v>44</v>
      </c>
      <c r="O13" s="8" t="s">
        <v>45</v>
      </c>
      <c r="P13" s="7" t="s">
        <v>44</v>
      </c>
      <c r="Q13" s="7" t="s">
        <v>45</v>
      </c>
      <c r="R13" s="7" t="s">
        <v>44</v>
      </c>
      <c r="S13" s="7" t="s">
        <v>45</v>
      </c>
      <c r="T13" s="7" t="s">
        <v>44</v>
      </c>
      <c r="U13" s="7" t="s">
        <v>45</v>
      </c>
      <c r="V13" s="7" t="s">
        <v>44</v>
      </c>
      <c r="W13" s="7" t="s">
        <v>45</v>
      </c>
      <c r="X13" s="7" t="s">
        <v>44</v>
      </c>
      <c r="Y13" s="7" t="s">
        <v>45</v>
      </c>
      <c r="Z13" s="7" t="s">
        <v>44</v>
      </c>
      <c r="AA13" s="7" t="s">
        <v>45</v>
      </c>
      <c r="AB13" s="7" t="s">
        <v>44</v>
      </c>
      <c r="AC13" s="7" t="s">
        <v>45</v>
      </c>
      <c r="AD13" s="7" t="s">
        <v>44</v>
      </c>
      <c r="AE13" s="7" t="s">
        <v>45</v>
      </c>
      <c r="AF13" s="7" t="s">
        <v>44</v>
      </c>
      <c r="AG13" s="7" t="s">
        <v>45</v>
      </c>
      <c r="AH13" s="7" t="s">
        <v>44</v>
      </c>
      <c r="AI13" s="7" t="s">
        <v>45</v>
      </c>
      <c r="AJ13" s="7" t="s">
        <v>44</v>
      </c>
      <c r="AK13" s="7" t="s">
        <v>45</v>
      </c>
      <c r="AL13" s="7" t="s">
        <v>44</v>
      </c>
      <c r="AM13" s="7" t="s">
        <v>45</v>
      </c>
      <c r="AN13" s="7" t="s">
        <v>44</v>
      </c>
      <c r="AO13" s="7" t="s">
        <v>45</v>
      </c>
      <c r="AP13" s="7" t="s">
        <v>44</v>
      </c>
      <c r="AQ13" s="7" t="s">
        <v>45</v>
      </c>
      <c r="AR13" s="7" t="s">
        <v>44</v>
      </c>
      <c r="AS13" s="7" t="s">
        <v>45</v>
      </c>
      <c r="AT13" s="7" t="s">
        <v>44</v>
      </c>
      <c r="AU13" s="7" t="s">
        <v>45</v>
      </c>
      <c r="AV13" s="7" t="s">
        <v>44</v>
      </c>
      <c r="AW13" s="7" t="s">
        <v>45</v>
      </c>
      <c r="AX13" s="7" t="s">
        <v>44</v>
      </c>
      <c r="AY13" s="7" t="s">
        <v>45</v>
      </c>
      <c r="AZ13" s="7" t="s">
        <v>44</v>
      </c>
      <c r="BA13" s="7" t="s">
        <v>45</v>
      </c>
      <c r="BB13" s="7" t="s">
        <v>44</v>
      </c>
      <c r="BC13" s="7" t="s">
        <v>45</v>
      </c>
      <c r="BD13" s="10" t="s">
        <v>44</v>
      </c>
      <c r="BE13" s="10" t="s">
        <v>45</v>
      </c>
      <c r="BF13" s="7" t="s">
        <v>44</v>
      </c>
      <c r="BG13" s="7" t="s">
        <v>45</v>
      </c>
      <c r="BH13" s="7" t="s">
        <v>44</v>
      </c>
      <c r="BI13" s="7" t="s">
        <v>45</v>
      </c>
      <c r="BJ13" s="7" t="s">
        <v>44</v>
      </c>
      <c r="BK13" s="7" t="s">
        <v>45</v>
      </c>
      <c r="BL13" s="7" t="s">
        <v>44</v>
      </c>
      <c r="BM13" s="7" t="s">
        <v>45</v>
      </c>
      <c r="BN13" s="7" t="s">
        <v>44</v>
      </c>
      <c r="BO13" s="7" t="s">
        <v>45</v>
      </c>
      <c r="BP13" s="7" t="s">
        <v>44</v>
      </c>
      <c r="BQ13" s="7" t="s">
        <v>45</v>
      </c>
      <c r="BR13" s="10" t="s">
        <v>44</v>
      </c>
      <c r="BS13" s="10" t="s">
        <v>45</v>
      </c>
      <c r="BT13" s="7" t="s">
        <v>44</v>
      </c>
      <c r="BU13" s="7" t="s">
        <v>45</v>
      </c>
      <c r="BV13" s="7" t="s">
        <v>44</v>
      </c>
      <c r="BW13" s="7" t="s">
        <v>45</v>
      </c>
      <c r="BX13" s="7" t="s">
        <v>44</v>
      </c>
      <c r="BY13" s="7" t="s">
        <v>45</v>
      </c>
      <c r="BZ13" s="7" t="s">
        <v>44</v>
      </c>
      <c r="CA13" s="7" t="s">
        <v>45</v>
      </c>
      <c r="CB13" s="7" t="s">
        <v>44</v>
      </c>
      <c r="CC13" s="7" t="s">
        <v>45</v>
      </c>
      <c r="CD13" s="7" t="s">
        <v>44</v>
      </c>
      <c r="CE13" s="7" t="s">
        <v>45</v>
      </c>
      <c r="CF13" s="12" t="s">
        <v>44</v>
      </c>
      <c r="CG13" s="12" t="s">
        <v>45</v>
      </c>
      <c r="CH13" s="12" t="s">
        <v>44</v>
      </c>
      <c r="CI13" s="12" t="s">
        <v>45</v>
      </c>
    </row>
    <row r="14" spans="1:87" s="3" customFormat="1" ht="12.75" customHeight="1" x14ac:dyDescent="0.25">
      <c r="B14" s="4"/>
      <c r="C14" s="4"/>
      <c r="D14" s="4"/>
      <c r="E14" s="11"/>
      <c r="F14" s="11">
        <v>3</v>
      </c>
      <c r="G14" s="11">
        <v>4</v>
      </c>
      <c r="H14" s="11">
        <v>5</v>
      </c>
      <c r="I14" s="11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1">
        <v>12</v>
      </c>
      <c r="P14" s="11">
        <v>13</v>
      </c>
      <c r="Q14" s="11">
        <v>14</v>
      </c>
      <c r="R14" s="11">
        <v>15</v>
      </c>
      <c r="S14" s="11">
        <v>16</v>
      </c>
      <c r="T14" s="11">
        <v>17</v>
      </c>
      <c r="U14" s="11">
        <v>18</v>
      </c>
      <c r="V14" s="11">
        <v>19</v>
      </c>
      <c r="W14" s="11">
        <v>20</v>
      </c>
      <c r="X14" s="11">
        <v>21</v>
      </c>
      <c r="Y14" s="11">
        <v>22</v>
      </c>
      <c r="Z14" s="11">
        <v>23</v>
      </c>
      <c r="AA14" s="11">
        <v>24</v>
      </c>
      <c r="AB14" s="11">
        <v>25</v>
      </c>
      <c r="AC14" s="11">
        <v>26</v>
      </c>
      <c r="AD14" s="11">
        <v>27</v>
      </c>
      <c r="AE14" s="11">
        <v>28</v>
      </c>
      <c r="AF14" s="11">
        <v>29</v>
      </c>
      <c r="AG14" s="11">
        <v>30</v>
      </c>
      <c r="AH14" s="11">
        <v>31</v>
      </c>
      <c r="AI14" s="11">
        <v>32</v>
      </c>
      <c r="AJ14" s="11">
        <v>33</v>
      </c>
      <c r="AK14" s="11">
        <v>34</v>
      </c>
      <c r="AL14" s="11">
        <v>35</v>
      </c>
      <c r="AM14" s="11">
        <v>36</v>
      </c>
      <c r="AN14" s="11">
        <v>37</v>
      </c>
      <c r="AO14" s="11">
        <v>38</v>
      </c>
      <c r="AP14" s="11">
        <v>39</v>
      </c>
      <c r="AQ14" s="11">
        <v>40</v>
      </c>
      <c r="AR14" s="11">
        <v>41</v>
      </c>
      <c r="AS14" s="11">
        <v>42</v>
      </c>
      <c r="AT14" s="11">
        <v>43</v>
      </c>
      <c r="AU14" s="11">
        <v>44</v>
      </c>
      <c r="AV14" s="11">
        <v>45</v>
      </c>
      <c r="AW14" s="11">
        <v>46</v>
      </c>
      <c r="AX14" s="11">
        <v>47</v>
      </c>
      <c r="AY14" s="11">
        <v>48</v>
      </c>
      <c r="AZ14" s="11">
        <v>49</v>
      </c>
      <c r="BA14" s="11">
        <v>50</v>
      </c>
      <c r="BB14" s="11">
        <v>51</v>
      </c>
      <c r="BC14" s="11">
        <v>52</v>
      </c>
      <c r="BD14" s="11">
        <v>53</v>
      </c>
      <c r="BE14" s="11">
        <v>54</v>
      </c>
      <c r="BF14" s="11">
        <v>55</v>
      </c>
      <c r="BG14" s="11">
        <v>56</v>
      </c>
      <c r="BH14" s="11">
        <v>57</v>
      </c>
      <c r="BI14" s="11">
        <v>58</v>
      </c>
      <c r="BJ14" s="11">
        <v>59</v>
      </c>
      <c r="BK14" s="11">
        <v>60</v>
      </c>
      <c r="BL14" s="11">
        <v>61</v>
      </c>
      <c r="BM14" s="11">
        <v>62</v>
      </c>
      <c r="BN14" s="11">
        <v>63</v>
      </c>
      <c r="BO14" s="11">
        <v>64</v>
      </c>
      <c r="BP14" s="11">
        <v>65</v>
      </c>
      <c r="BQ14" s="11">
        <v>66</v>
      </c>
      <c r="BR14" s="11">
        <v>67</v>
      </c>
      <c r="BS14" s="11">
        <v>68</v>
      </c>
      <c r="BT14" s="11">
        <v>69</v>
      </c>
      <c r="BU14" s="11">
        <v>70</v>
      </c>
      <c r="BV14" s="11">
        <v>71</v>
      </c>
      <c r="BW14" s="11">
        <v>72</v>
      </c>
      <c r="BX14" s="11">
        <v>73</v>
      </c>
      <c r="BY14" s="11">
        <v>74</v>
      </c>
      <c r="BZ14" s="11">
        <v>75</v>
      </c>
      <c r="CA14" s="11">
        <v>76</v>
      </c>
      <c r="CB14" s="11">
        <v>77</v>
      </c>
      <c r="CC14" s="11">
        <v>78</v>
      </c>
      <c r="CD14" s="11">
        <v>79</v>
      </c>
      <c r="CE14" s="11">
        <v>80</v>
      </c>
      <c r="CF14" s="13">
        <v>81</v>
      </c>
      <c r="CG14" s="13">
        <v>82</v>
      </c>
      <c r="CH14" s="18">
        <v>83</v>
      </c>
      <c r="CI14" s="18">
        <v>84</v>
      </c>
    </row>
    <row r="15" spans="1:87" ht="14.45" customHeight="1" x14ac:dyDescent="0.25">
      <c r="A15" s="4"/>
      <c r="B15" s="2">
        <v>45292</v>
      </c>
      <c r="C15" s="1" t="s">
        <v>60</v>
      </c>
      <c r="D15" s="2">
        <v>45293</v>
      </c>
      <c r="E15" s="15">
        <f t="shared" ref="E15:E37" si="0">IF(C15="1",$F$1,D15)</f>
        <v>45293</v>
      </c>
      <c r="F15" s="20">
        <v>143159410.09</v>
      </c>
      <c r="G15" s="20">
        <v>77608666.189999998</v>
      </c>
      <c r="H15" s="20">
        <v>228126366.25999999</v>
      </c>
      <c r="I15" s="20">
        <v>0</v>
      </c>
      <c r="J15" s="20">
        <v>4387055277.8699999</v>
      </c>
      <c r="K15" s="20"/>
      <c r="L15" s="20"/>
      <c r="M15" s="20">
        <v>0</v>
      </c>
      <c r="N15" s="20">
        <v>5436000000</v>
      </c>
      <c r="O15" s="20">
        <v>0</v>
      </c>
      <c r="P15" s="20"/>
      <c r="Q15" s="20">
        <v>0</v>
      </c>
      <c r="R15" s="20">
        <v>36512321.600000001</v>
      </c>
      <c r="S15" s="20">
        <v>36512321.600000001</v>
      </c>
      <c r="T15" s="20"/>
      <c r="U15" s="20"/>
      <c r="V15" s="20"/>
      <c r="W15" s="20"/>
      <c r="X15" s="20">
        <v>840488323.52999997</v>
      </c>
      <c r="Y15" s="20">
        <v>0</v>
      </c>
      <c r="Z15" s="20">
        <v>9390317837.5699997</v>
      </c>
      <c r="AA15" s="20">
        <v>114073773.06999999</v>
      </c>
      <c r="AB15" s="20">
        <v>109628300.15000001</v>
      </c>
      <c r="AC15" s="20">
        <v>26101074.940000001</v>
      </c>
      <c r="AD15" s="20">
        <v>2443311149.4499998</v>
      </c>
      <c r="AE15" s="20">
        <v>108695576.65000001</v>
      </c>
      <c r="AF15" s="20"/>
      <c r="AG15" s="20"/>
      <c r="AH15" s="20"/>
      <c r="AI15" s="20"/>
      <c r="AJ15" s="20">
        <v>200119875.96000001</v>
      </c>
      <c r="AK15" s="20">
        <v>18005097.16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>
        <v>201312958.63999999</v>
      </c>
      <c r="AW15" s="20">
        <v>2040507.65</v>
      </c>
      <c r="AX15" s="20">
        <v>33488520.920000002</v>
      </c>
      <c r="AY15" s="20">
        <v>30128913.5</v>
      </c>
      <c r="AZ15" s="20">
        <v>18992100</v>
      </c>
      <c r="BA15" s="20"/>
      <c r="BB15" s="20">
        <v>52347510.420000002</v>
      </c>
      <c r="BC15" s="20">
        <v>28739021.66</v>
      </c>
      <c r="BD15" s="20"/>
      <c r="BE15" s="20"/>
      <c r="BF15" s="20"/>
      <c r="BG15" s="20"/>
      <c r="BH15" s="20"/>
      <c r="BI15" s="20"/>
      <c r="BJ15" s="20">
        <v>2939264499.9400001</v>
      </c>
      <c r="BK15" s="20">
        <v>207944132.90000001</v>
      </c>
      <c r="BL15" s="20">
        <v>12681193.039999999</v>
      </c>
      <c r="BM15" s="20"/>
      <c r="BN15" s="20">
        <v>21412448.039999999</v>
      </c>
      <c r="BO15" s="20">
        <v>511153.35</v>
      </c>
      <c r="BP15" s="20"/>
      <c r="BQ15" s="20"/>
      <c r="BR15" s="20"/>
      <c r="BS15" s="20"/>
      <c r="BT15" s="20">
        <v>540762868.13999999</v>
      </c>
      <c r="BU15" s="20">
        <v>527276587.74000001</v>
      </c>
      <c r="BV15" s="20">
        <v>76030757.719999999</v>
      </c>
      <c r="BW15" s="20"/>
      <c r="BX15" s="20"/>
      <c r="BY15" s="20"/>
      <c r="BZ15" s="20">
        <v>19009900</v>
      </c>
      <c r="CA15" s="20">
        <v>19001000</v>
      </c>
      <c r="CB15" s="20">
        <v>11308765.16</v>
      </c>
      <c r="CC15" s="20">
        <v>445530.76</v>
      </c>
      <c r="CD15" s="20">
        <v>681205932.10000002</v>
      </c>
      <c r="CE15" s="20">
        <v>547234271.85000002</v>
      </c>
      <c r="CF15" s="20">
        <v>2258058567.8400002</v>
      </c>
      <c r="CG15" s="20">
        <v>51986033.219999999</v>
      </c>
      <c r="CH15" s="19">
        <v>415.858</v>
      </c>
      <c r="CI15" s="19">
        <v>219.4316</v>
      </c>
    </row>
    <row r="16" spans="1:87" ht="14.45" customHeight="1" x14ac:dyDescent="0.25">
      <c r="A16" s="4"/>
      <c r="B16" s="2">
        <v>45293</v>
      </c>
      <c r="C16" s="1" t="s">
        <v>60</v>
      </c>
      <c r="D16" s="2">
        <v>45294</v>
      </c>
      <c r="E16" s="15">
        <f t="shared" si="0"/>
        <v>45294</v>
      </c>
      <c r="F16" s="20">
        <v>147362925.91</v>
      </c>
      <c r="G16" s="20">
        <v>76381703.310000002</v>
      </c>
      <c r="H16" s="20">
        <v>139432150.91</v>
      </c>
      <c r="I16" s="20">
        <v>0</v>
      </c>
      <c r="J16" s="20">
        <v>4406482071.9700003</v>
      </c>
      <c r="K16" s="20"/>
      <c r="L16" s="20"/>
      <c r="M16" s="20">
        <v>0</v>
      </c>
      <c r="N16" s="20">
        <v>5332000000</v>
      </c>
      <c r="O16" s="20">
        <v>0</v>
      </c>
      <c r="P16" s="20"/>
      <c r="Q16" s="20">
        <v>0</v>
      </c>
      <c r="R16" s="20">
        <v>36524235.520000003</v>
      </c>
      <c r="S16" s="20">
        <v>36524235.520000003</v>
      </c>
      <c r="T16" s="20"/>
      <c r="U16" s="20"/>
      <c r="V16" s="20"/>
      <c r="W16" s="20"/>
      <c r="X16" s="20">
        <v>840488323.52999997</v>
      </c>
      <c r="Y16" s="20">
        <v>0</v>
      </c>
      <c r="Z16" s="20">
        <v>9221265589.5799999</v>
      </c>
      <c r="AA16" s="20">
        <v>112858467.63</v>
      </c>
      <c r="AB16" s="20">
        <v>109699528.94</v>
      </c>
      <c r="AC16" s="20">
        <v>26345620.719999999</v>
      </c>
      <c r="AD16" s="20">
        <v>2396366981.4299998</v>
      </c>
      <c r="AE16" s="20">
        <v>108520103.5</v>
      </c>
      <c r="AF16" s="20"/>
      <c r="AG16" s="20"/>
      <c r="AH16" s="20"/>
      <c r="AI16" s="20"/>
      <c r="AJ16" s="20">
        <v>202719525.19</v>
      </c>
      <c r="AK16" s="20">
        <v>18010938.84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>
        <v>227396939.78</v>
      </c>
      <c r="AW16" s="20">
        <v>19692583.289999999</v>
      </c>
      <c r="AX16" s="20">
        <v>42087901.049999997</v>
      </c>
      <c r="AY16" s="20">
        <v>39205762.75</v>
      </c>
      <c r="AZ16" s="20"/>
      <c r="BA16" s="20"/>
      <c r="BB16" s="20">
        <v>58329644.670000002</v>
      </c>
      <c r="BC16" s="20">
        <v>39334640.68</v>
      </c>
      <c r="BD16" s="20"/>
      <c r="BE16" s="20"/>
      <c r="BF16" s="20"/>
      <c r="BG16" s="20"/>
      <c r="BH16" s="20"/>
      <c r="BI16" s="20"/>
      <c r="BJ16" s="20">
        <v>2893480728.8099999</v>
      </c>
      <c r="BK16" s="20">
        <v>245341709.66</v>
      </c>
      <c r="BL16" s="20">
        <v>11759197.34</v>
      </c>
      <c r="BM16" s="20"/>
      <c r="BN16" s="20">
        <v>22267963.109999999</v>
      </c>
      <c r="BO16" s="20">
        <v>511300.05</v>
      </c>
      <c r="BP16" s="20"/>
      <c r="BQ16" s="20"/>
      <c r="BR16" s="20"/>
      <c r="BS16" s="20"/>
      <c r="BT16" s="20">
        <v>278945088.25</v>
      </c>
      <c r="BU16" s="20">
        <v>255483696.08000001</v>
      </c>
      <c r="BV16" s="20">
        <v>76030757.719999999</v>
      </c>
      <c r="BW16" s="20"/>
      <c r="BX16" s="20"/>
      <c r="BY16" s="20"/>
      <c r="BZ16" s="20">
        <v>304738612.16000003</v>
      </c>
      <c r="CA16" s="20">
        <v>304115200</v>
      </c>
      <c r="CB16" s="20">
        <v>12181777.779999999</v>
      </c>
      <c r="CC16" s="20">
        <v>575319.79</v>
      </c>
      <c r="CD16" s="20">
        <v>705923396.36000001</v>
      </c>
      <c r="CE16" s="20">
        <v>560685515.91999996</v>
      </c>
      <c r="CF16" s="20">
        <v>2187557332.4499998</v>
      </c>
      <c r="CG16" s="20">
        <v>61335427.409999996</v>
      </c>
      <c r="CH16" s="19">
        <v>421.53250000000003</v>
      </c>
      <c r="CI16" s="19">
        <v>184.00210000000001</v>
      </c>
    </row>
    <row r="17" spans="1:87" ht="14.45" customHeight="1" x14ac:dyDescent="0.25">
      <c r="A17" s="4"/>
      <c r="B17" s="2">
        <v>45294</v>
      </c>
      <c r="C17" s="1" t="s">
        <v>60</v>
      </c>
      <c r="D17" s="2">
        <v>45295</v>
      </c>
      <c r="E17" s="15">
        <f t="shared" si="0"/>
        <v>45295</v>
      </c>
      <c r="F17" s="20">
        <v>167215565.62</v>
      </c>
      <c r="G17" s="20">
        <v>90724435.519999996</v>
      </c>
      <c r="H17" s="20">
        <v>147524999.52000001</v>
      </c>
      <c r="I17" s="20">
        <v>0</v>
      </c>
      <c r="J17" s="20">
        <v>4455703235.9700003</v>
      </c>
      <c r="K17" s="20"/>
      <c r="L17" s="20"/>
      <c r="M17" s="20">
        <v>0</v>
      </c>
      <c r="N17" s="20">
        <v>5175000000</v>
      </c>
      <c r="O17" s="20">
        <v>0</v>
      </c>
      <c r="P17" s="20"/>
      <c r="Q17" s="20">
        <v>0</v>
      </c>
      <c r="R17" s="20">
        <v>36591011.119999997</v>
      </c>
      <c r="S17" s="20">
        <v>36591011.119999997</v>
      </c>
      <c r="T17" s="20"/>
      <c r="U17" s="20"/>
      <c r="V17" s="20"/>
      <c r="W17" s="20"/>
      <c r="X17" s="20">
        <v>840488323.52999997</v>
      </c>
      <c r="Y17" s="20">
        <v>0</v>
      </c>
      <c r="Z17" s="20">
        <v>9141499458.7800007</v>
      </c>
      <c r="AA17" s="20">
        <v>127268416.72</v>
      </c>
      <c r="AB17" s="20">
        <v>108872797.18000001</v>
      </c>
      <c r="AC17" s="20">
        <v>26216425.48</v>
      </c>
      <c r="AD17" s="20">
        <v>2379138700.23</v>
      </c>
      <c r="AE17" s="20">
        <v>107849223.62</v>
      </c>
      <c r="AF17" s="20"/>
      <c r="AG17" s="20"/>
      <c r="AH17" s="20"/>
      <c r="AI17" s="20"/>
      <c r="AJ17" s="20">
        <v>197329798.08000001</v>
      </c>
      <c r="AK17" s="20">
        <v>18040692.84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>
        <v>227379277.22999999</v>
      </c>
      <c r="AW17" s="20">
        <v>20198836.09</v>
      </c>
      <c r="AX17" s="20">
        <v>45329182.509999998</v>
      </c>
      <c r="AY17" s="20">
        <v>41290184.630000003</v>
      </c>
      <c r="AZ17" s="20">
        <v>30462.14</v>
      </c>
      <c r="BA17" s="20"/>
      <c r="BB17" s="20">
        <v>25145814.079999998</v>
      </c>
      <c r="BC17" s="20">
        <v>17974431.710000001</v>
      </c>
      <c r="BD17" s="20"/>
      <c r="BE17" s="20"/>
      <c r="BF17" s="20"/>
      <c r="BG17" s="20"/>
      <c r="BH17" s="20"/>
      <c r="BI17" s="20"/>
      <c r="BJ17" s="20">
        <v>2864395693.9400001</v>
      </c>
      <c r="BK17" s="20">
        <v>225791308.99000001</v>
      </c>
      <c r="BL17" s="20">
        <v>11044390.07</v>
      </c>
      <c r="BM17" s="20"/>
      <c r="BN17" s="20">
        <v>20681230.039999999</v>
      </c>
      <c r="BO17" s="20">
        <v>289848.19</v>
      </c>
      <c r="BP17" s="20"/>
      <c r="BQ17" s="20"/>
      <c r="BR17" s="20"/>
      <c r="BS17" s="20"/>
      <c r="BT17" s="20">
        <v>441347387.70999998</v>
      </c>
      <c r="BU17" s="20">
        <v>435008765.16000003</v>
      </c>
      <c r="BV17" s="20">
        <v>102740492.48999999</v>
      </c>
      <c r="BW17" s="20"/>
      <c r="BX17" s="20"/>
      <c r="BY17" s="20"/>
      <c r="BZ17" s="20">
        <v>114303764.76000001</v>
      </c>
      <c r="CA17" s="20">
        <v>114251700</v>
      </c>
      <c r="CB17" s="20">
        <v>14244394.58</v>
      </c>
      <c r="CC17" s="20">
        <v>547633.03</v>
      </c>
      <c r="CD17" s="20">
        <v>704361659.64999998</v>
      </c>
      <c r="CE17" s="20">
        <v>550097946.38</v>
      </c>
      <c r="CF17" s="20">
        <v>2160034034.29</v>
      </c>
      <c r="CG17" s="20">
        <v>56447827.25</v>
      </c>
      <c r="CH17" s="19">
        <v>423.21089999999998</v>
      </c>
      <c r="CI17" s="19">
        <v>225.46199999999999</v>
      </c>
    </row>
    <row r="18" spans="1:87" ht="14.45" customHeight="1" x14ac:dyDescent="0.25">
      <c r="A18" s="4"/>
      <c r="B18" s="2">
        <v>45295</v>
      </c>
      <c r="C18" s="1" t="s">
        <v>60</v>
      </c>
      <c r="D18" s="2">
        <v>45296</v>
      </c>
      <c r="E18" s="15">
        <f t="shared" si="0"/>
        <v>45296</v>
      </c>
      <c r="F18" s="20">
        <v>138496785.74000001</v>
      </c>
      <c r="G18" s="20">
        <v>81802030.140000001</v>
      </c>
      <c r="H18" s="20">
        <v>143273149.66</v>
      </c>
      <c r="I18" s="20">
        <v>0</v>
      </c>
      <c r="J18" s="20">
        <v>4451765073.3699999</v>
      </c>
      <c r="K18" s="20"/>
      <c r="L18" s="20"/>
      <c r="M18" s="20">
        <v>0</v>
      </c>
      <c r="N18" s="20">
        <v>4955000000</v>
      </c>
      <c r="O18" s="20">
        <v>0</v>
      </c>
      <c r="P18" s="20"/>
      <c r="Q18" s="20">
        <v>0</v>
      </c>
      <c r="R18" s="20">
        <v>36621756.719999999</v>
      </c>
      <c r="S18" s="20">
        <v>36621756.719999999</v>
      </c>
      <c r="T18" s="20"/>
      <c r="U18" s="20"/>
      <c r="V18" s="20"/>
      <c r="W18" s="20"/>
      <c r="X18" s="20">
        <v>840488323.52999997</v>
      </c>
      <c r="Y18" s="20">
        <v>0</v>
      </c>
      <c r="Z18" s="20">
        <v>8884621976.5200005</v>
      </c>
      <c r="AA18" s="20">
        <v>118377321.42</v>
      </c>
      <c r="AB18" s="20">
        <v>108286822.83</v>
      </c>
      <c r="AC18" s="20">
        <v>26572603.32</v>
      </c>
      <c r="AD18" s="20">
        <v>2273891817.46</v>
      </c>
      <c r="AE18" s="20">
        <v>108778137.63</v>
      </c>
      <c r="AF18" s="20"/>
      <c r="AG18" s="20"/>
      <c r="AH18" s="20"/>
      <c r="AI18" s="20"/>
      <c r="AJ18" s="20">
        <v>194711976.09</v>
      </c>
      <c r="AK18" s="20">
        <v>15694670.220000001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>
        <v>227105634.90000001</v>
      </c>
      <c r="AW18" s="20">
        <v>20206720.359999999</v>
      </c>
      <c r="AX18" s="20">
        <v>74834643.260000005</v>
      </c>
      <c r="AY18" s="20">
        <v>71007494.930000007</v>
      </c>
      <c r="AZ18" s="20">
        <v>17424060.98</v>
      </c>
      <c r="BA18" s="20">
        <v>16702387.380000001</v>
      </c>
      <c r="BB18" s="20">
        <v>309761711.42000002</v>
      </c>
      <c r="BC18" s="20">
        <v>304520449</v>
      </c>
      <c r="BD18" s="20"/>
      <c r="BE18" s="20"/>
      <c r="BF18" s="20"/>
      <c r="BG18" s="20"/>
      <c r="BH18" s="20"/>
      <c r="BI18" s="20"/>
      <c r="BJ18" s="20">
        <v>3087273418.6599998</v>
      </c>
      <c r="BK18" s="20">
        <v>557470426.69000006</v>
      </c>
      <c r="BL18" s="20">
        <v>10374331.279999999</v>
      </c>
      <c r="BM18" s="20"/>
      <c r="BN18" s="20">
        <v>18566885.859999999</v>
      </c>
      <c r="BO18" s="20">
        <v>290091.73</v>
      </c>
      <c r="BP18" s="20"/>
      <c r="BQ18" s="20"/>
      <c r="BR18" s="20"/>
      <c r="BS18" s="20"/>
      <c r="BT18" s="20">
        <v>651721363.74000001</v>
      </c>
      <c r="BU18" s="20">
        <v>648210786.01999998</v>
      </c>
      <c r="BV18" s="20">
        <v>102740492.48999999</v>
      </c>
      <c r="BW18" s="20"/>
      <c r="BX18" s="20"/>
      <c r="BY18" s="20"/>
      <c r="BZ18" s="20">
        <v>226280370</v>
      </c>
      <c r="CA18" s="20">
        <v>226280370</v>
      </c>
      <c r="CB18" s="20">
        <v>15680448.779999999</v>
      </c>
      <c r="CC18" s="20">
        <v>718707.37</v>
      </c>
      <c r="CD18" s="20">
        <v>1025363892.15</v>
      </c>
      <c r="CE18" s="20">
        <v>875499955.12</v>
      </c>
      <c r="CF18" s="20">
        <v>2061909526.51</v>
      </c>
      <c r="CG18" s="20">
        <v>139367606.66999999</v>
      </c>
      <c r="CH18" s="19">
        <v>430.8929</v>
      </c>
      <c r="CI18" s="19">
        <v>84.938900000000004</v>
      </c>
    </row>
    <row r="19" spans="1:87" ht="14.45" customHeight="1" x14ac:dyDescent="0.25">
      <c r="A19" s="4"/>
      <c r="B19" s="2">
        <v>45296</v>
      </c>
      <c r="C19" s="1" t="s">
        <v>60</v>
      </c>
      <c r="D19" s="2">
        <v>45297</v>
      </c>
      <c r="E19" s="15">
        <f t="shared" si="0"/>
        <v>45297</v>
      </c>
      <c r="F19" s="20">
        <v>165930522.84999999</v>
      </c>
      <c r="G19" s="20">
        <v>85755071.25</v>
      </c>
      <c r="H19" s="20">
        <v>358860327.75999999</v>
      </c>
      <c r="I19" s="20">
        <v>0</v>
      </c>
      <c r="J19" s="20">
        <v>4455734693.1700001</v>
      </c>
      <c r="K19" s="20"/>
      <c r="L19" s="20"/>
      <c r="M19" s="20">
        <v>0</v>
      </c>
      <c r="N19" s="20">
        <v>4735000000</v>
      </c>
      <c r="O19" s="20">
        <v>0</v>
      </c>
      <c r="P19" s="20"/>
      <c r="Q19" s="20">
        <v>0</v>
      </c>
      <c r="R19" s="20">
        <v>36549984.960000001</v>
      </c>
      <c r="S19" s="20">
        <v>36549984.960000001</v>
      </c>
      <c r="T19" s="20"/>
      <c r="U19" s="20"/>
      <c r="V19" s="20"/>
      <c r="W19" s="20"/>
      <c r="X19" s="20">
        <v>840488323.52999997</v>
      </c>
      <c r="Y19" s="20">
        <v>0</v>
      </c>
      <c r="Z19" s="20">
        <v>8911540505.6900005</v>
      </c>
      <c r="AA19" s="20">
        <v>122258356.69</v>
      </c>
      <c r="AB19" s="20">
        <v>110739326.27</v>
      </c>
      <c r="AC19" s="20">
        <v>27503972</v>
      </c>
      <c r="AD19" s="20">
        <v>2275696393.5900002</v>
      </c>
      <c r="AE19" s="20">
        <v>112787342.98</v>
      </c>
      <c r="AF19" s="20"/>
      <c r="AG19" s="20"/>
      <c r="AH19" s="20"/>
      <c r="AI19" s="20"/>
      <c r="AJ19" s="20">
        <v>195822872.09</v>
      </c>
      <c r="AK19" s="20">
        <v>15665146.560000001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>
        <v>224023205.16999999</v>
      </c>
      <c r="AW19" s="20">
        <v>19916389.469999999</v>
      </c>
      <c r="AX19" s="20">
        <v>83630424.920000002</v>
      </c>
      <c r="AY19" s="20">
        <v>77892429.700000003</v>
      </c>
      <c r="AZ19" s="20">
        <v>16738240.300000001</v>
      </c>
      <c r="BA19" s="20">
        <v>16669653.84</v>
      </c>
      <c r="BB19" s="20">
        <v>62627932.509999998</v>
      </c>
      <c r="BC19" s="20">
        <v>58816961.259999998</v>
      </c>
      <c r="BD19" s="20"/>
      <c r="BE19" s="20"/>
      <c r="BF19" s="20"/>
      <c r="BG19" s="20"/>
      <c r="BH19" s="20"/>
      <c r="BI19" s="20"/>
      <c r="BJ19" s="20">
        <v>2849466929.0300002</v>
      </c>
      <c r="BK19" s="20">
        <v>323251642.12</v>
      </c>
      <c r="BL19" s="20">
        <v>9401713.9199999999</v>
      </c>
      <c r="BM19" s="20"/>
      <c r="BN19" s="20">
        <v>14333366.880000001</v>
      </c>
      <c r="BO19" s="20">
        <v>289523.21000000002</v>
      </c>
      <c r="BP19" s="20"/>
      <c r="BQ19" s="20"/>
      <c r="BR19" s="20"/>
      <c r="BS19" s="20"/>
      <c r="BT19" s="20">
        <v>524604055.25999999</v>
      </c>
      <c r="BU19" s="20">
        <v>504016695.10000002</v>
      </c>
      <c r="BV19" s="20">
        <v>102740492.48999999</v>
      </c>
      <c r="BW19" s="20"/>
      <c r="BX19" s="20"/>
      <c r="BY19" s="20"/>
      <c r="BZ19" s="20">
        <v>131026998</v>
      </c>
      <c r="CA19" s="20">
        <v>130790200</v>
      </c>
      <c r="CB19" s="20">
        <v>19188535.120000001</v>
      </c>
      <c r="CC19" s="20">
        <v>1159933.07</v>
      </c>
      <c r="CD19" s="20">
        <v>801295161.66999996</v>
      </c>
      <c r="CE19" s="20">
        <v>636256351.38</v>
      </c>
      <c r="CF19" s="20">
        <v>2048171767.3599999</v>
      </c>
      <c r="CG19" s="20">
        <v>80812910.530000001</v>
      </c>
      <c r="CH19" s="19">
        <v>435.09730000000002</v>
      </c>
      <c r="CI19" s="19">
        <v>151.28569999999999</v>
      </c>
    </row>
    <row r="20" spans="1:87" ht="14.45" customHeight="1" x14ac:dyDescent="0.25">
      <c r="A20" s="4"/>
      <c r="B20" s="2">
        <v>45299</v>
      </c>
      <c r="C20" s="1" t="s">
        <v>60</v>
      </c>
      <c r="D20" s="2">
        <v>45300</v>
      </c>
      <c r="E20" s="15">
        <f t="shared" si="0"/>
        <v>45300</v>
      </c>
      <c r="F20" s="20">
        <v>163713170.66999999</v>
      </c>
      <c r="G20" s="20">
        <v>81884201.069999993</v>
      </c>
      <c r="H20" s="20">
        <v>162890478.91</v>
      </c>
      <c r="I20" s="20">
        <v>0</v>
      </c>
      <c r="J20" s="20">
        <v>4451582151.2700005</v>
      </c>
      <c r="K20" s="20"/>
      <c r="L20" s="20"/>
      <c r="M20" s="20">
        <v>0</v>
      </c>
      <c r="N20" s="20">
        <v>4825000000</v>
      </c>
      <c r="O20" s="20">
        <v>0</v>
      </c>
      <c r="P20" s="20"/>
      <c r="Q20" s="20">
        <v>0</v>
      </c>
      <c r="R20" s="20">
        <v>36584862</v>
      </c>
      <c r="S20" s="20">
        <v>36584862</v>
      </c>
      <c r="T20" s="20"/>
      <c r="U20" s="20"/>
      <c r="V20" s="20"/>
      <c r="W20" s="20"/>
      <c r="X20" s="20">
        <v>840488323.52999997</v>
      </c>
      <c r="Y20" s="20">
        <v>0</v>
      </c>
      <c r="Z20" s="20">
        <v>8799235455</v>
      </c>
      <c r="AA20" s="20">
        <v>118422178.75</v>
      </c>
      <c r="AB20" s="20">
        <v>109463547.68000001</v>
      </c>
      <c r="AC20" s="20">
        <v>27654958.530000001</v>
      </c>
      <c r="AD20" s="20">
        <v>2255256916.1199999</v>
      </c>
      <c r="AE20" s="20">
        <v>109510309.08</v>
      </c>
      <c r="AF20" s="20"/>
      <c r="AG20" s="20"/>
      <c r="AH20" s="20"/>
      <c r="AI20" s="20"/>
      <c r="AJ20" s="20">
        <v>200066965.24000001</v>
      </c>
      <c r="AK20" s="20">
        <v>15678925.390000001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>
        <v>230155657.65000001</v>
      </c>
      <c r="AW20" s="20">
        <v>19927927.32</v>
      </c>
      <c r="AX20" s="20">
        <v>56085787.460000001</v>
      </c>
      <c r="AY20" s="20">
        <v>51965633.090000004</v>
      </c>
      <c r="AZ20" s="20">
        <v>62702036.920000002</v>
      </c>
      <c r="BA20" s="20">
        <v>62502312.380000003</v>
      </c>
      <c r="BB20" s="20">
        <v>59483080.289999999</v>
      </c>
      <c r="BC20" s="20">
        <v>54852759.210000001</v>
      </c>
      <c r="BD20" s="20"/>
      <c r="BE20" s="20"/>
      <c r="BF20" s="20"/>
      <c r="BG20" s="20"/>
      <c r="BH20" s="20"/>
      <c r="BI20" s="20"/>
      <c r="BJ20" s="20">
        <v>2847036159.9200001</v>
      </c>
      <c r="BK20" s="20">
        <v>336086845.69</v>
      </c>
      <c r="BL20" s="20">
        <v>8745548.8900000006</v>
      </c>
      <c r="BM20" s="20"/>
      <c r="BN20" s="20">
        <v>12472149.92</v>
      </c>
      <c r="BO20" s="20">
        <v>289799.48</v>
      </c>
      <c r="BP20" s="20"/>
      <c r="BQ20" s="20"/>
      <c r="BR20" s="20"/>
      <c r="BS20" s="20"/>
      <c r="BT20" s="20">
        <v>561257496.42999995</v>
      </c>
      <c r="BU20" s="20">
        <v>545597013.13</v>
      </c>
      <c r="BV20" s="20">
        <v>109841980.65000001</v>
      </c>
      <c r="BW20" s="20"/>
      <c r="BX20" s="20"/>
      <c r="BY20" s="20"/>
      <c r="BZ20" s="20">
        <v>100584281.09999999</v>
      </c>
      <c r="CA20" s="20">
        <v>100437000</v>
      </c>
      <c r="CB20" s="20">
        <v>15928423.07</v>
      </c>
      <c r="CC20" s="20">
        <v>290832.53000000003</v>
      </c>
      <c r="CD20" s="20">
        <v>808829880.05999994</v>
      </c>
      <c r="CE20" s="20">
        <v>646614645.13999999</v>
      </c>
      <c r="CF20" s="20">
        <v>2038206279.8599999</v>
      </c>
      <c r="CG20" s="20">
        <v>84021711.420000002</v>
      </c>
      <c r="CH20" s="19">
        <v>431.71469999999999</v>
      </c>
      <c r="CI20" s="19">
        <v>140.94239999999999</v>
      </c>
    </row>
    <row r="21" spans="1:87" ht="14.45" customHeight="1" x14ac:dyDescent="0.25">
      <c r="A21" s="4"/>
      <c r="B21" s="2">
        <v>45300</v>
      </c>
      <c r="C21" s="1" t="s">
        <v>60</v>
      </c>
      <c r="D21" s="2">
        <v>45301</v>
      </c>
      <c r="E21" s="15">
        <f t="shared" si="0"/>
        <v>45301</v>
      </c>
      <c r="F21" s="20">
        <v>155526458.55000001</v>
      </c>
      <c r="G21" s="20">
        <v>70806853.150000006</v>
      </c>
      <c r="H21" s="20">
        <v>307233196.26999998</v>
      </c>
      <c r="I21" s="20">
        <v>0</v>
      </c>
      <c r="J21" s="20">
        <v>3952241188.5700002</v>
      </c>
      <c r="K21" s="20"/>
      <c r="L21" s="20"/>
      <c r="M21" s="20">
        <v>0</v>
      </c>
      <c r="N21" s="20">
        <v>5125000000</v>
      </c>
      <c r="O21" s="20">
        <v>0</v>
      </c>
      <c r="P21" s="20"/>
      <c r="Q21" s="20">
        <v>0</v>
      </c>
      <c r="R21" s="20">
        <v>36694873.600000001</v>
      </c>
      <c r="S21" s="20">
        <v>36694873.600000001</v>
      </c>
      <c r="T21" s="20"/>
      <c r="U21" s="20"/>
      <c r="V21" s="20"/>
      <c r="W21" s="20"/>
      <c r="X21" s="20">
        <v>840488323.52999997</v>
      </c>
      <c r="Y21" s="20">
        <v>0</v>
      </c>
      <c r="Z21" s="20">
        <v>8736160365.7800007</v>
      </c>
      <c r="AA21" s="20">
        <v>107454699.06999999</v>
      </c>
      <c r="AB21" s="20">
        <v>109284432.03</v>
      </c>
      <c r="AC21" s="20">
        <v>28205785.789999999</v>
      </c>
      <c r="AD21" s="20">
        <v>2239734083.21</v>
      </c>
      <c r="AE21" s="20">
        <v>111396641.63</v>
      </c>
      <c r="AF21" s="20"/>
      <c r="AG21" s="20"/>
      <c r="AH21" s="20"/>
      <c r="AI21" s="20"/>
      <c r="AJ21" s="20">
        <v>202159945.78999999</v>
      </c>
      <c r="AK21" s="20">
        <v>15726943.529999999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>
        <v>223713129.03999999</v>
      </c>
      <c r="AW21" s="20">
        <v>11195110.359999999</v>
      </c>
      <c r="AX21" s="20">
        <v>68709372.980000004</v>
      </c>
      <c r="AY21" s="20">
        <v>63912145.82</v>
      </c>
      <c r="AZ21" s="20">
        <v>12531177.119999999</v>
      </c>
      <c r="BA21" s="20">
        <v>12531177.119999999</v>
      </c>
      <c r="BB21" s="20">
        <v>99095591.569999993</v>
      </c>
      <c r="BC21" s="20">
        <v>94336741.219999999</v>
      </c>
      <c r="BD21" s="20"/>
      <c r="BE21" s="20"/>
      <c r="BF21" s="20"/>
      <c r="BG21" s="20"/>
      <c r="BH21" s="20"/>
      <c r="BI21" s="20"/>
      <c r="BJ21" s="20">
        <v>2830841282.5700002</v>
      </c>
      <c r="BK21" s="20">
        <v>331509658.02999997</v>
      </c>
      <c r="BL21" s="20">
        <v>7547769.75</v>
      </c>
      <c r="BM21" s="20"/>
      <c r="BN21" s="20">
        <v>7886666.9100000001</v>
      </c>
      <c r="BO21" s="20"/>
      <c r="BP21" s="20"/>
      <c r="BQ21" s="20"/>
      <c r="BR21" s="20"/>
      <c r="BS21" s="20"/>
      <c r="BT21" s="20">
        <v>599369765.11000001</v>
      </c>
      <c r="BU21" s="20">
        <v>586138143.52999997</v>
      </c>
      <c r="BV21" s="20">
        <v>109841980.65000001</v>
      </c>
      <c r="BW21" s="20"/>
      <c r="BX21" s="20"/>
      <c r="BY21" s="20"/>
      <c r="BZ21" s="20">
        <v>50829843.57</v>
      </c>
      <c r="CA21" s="20">
        <v>50821830.689999998</v>
      </c>
      <c r="CB21" s="20">
        <v>27450260.449999999</v>
      </c>
      <c r="CC21" s="20">
        <v>8285890.6299999999</v>
      </c>
      <c r="CD21" s="20">
        <v>802926286.44000006</v>
      </c>
      <c r="CE21" s="20">
        <v>645245864.85000002</v>
      </c>
      <c r="CF21" s="20">
        <v>2027914996.1300001</v>
      </c>
      <c r="CG21" s="20">
        <v>82877414.510000005</v>
      </c>
      <c r="CH21" s="19">
        <v>430.79520000000002</v>
      </c>
      <c r="CI21" s="19">
        <v>129.655</v>
      </c>
    </row>
    <row r="22" spans="1:87" ht="14.45" customHeight="1" x14ac:dyDescent="0.25">
      <c r="A22" s="4"/>
      <c r="B22" s="2">
        <v>45301</v>
      </c>
      <c r="C22" s="1" t="s">
        <v>60</v>
      </c>
      <c r="D22" s="2">
        <v>45302</v>
      </c>
      <c r="E22" s="15">
        <f t="shared" si="0"/>
        <v>45302</v>
      </c>
      <c r="F22" s="20">
        <v>182532955.47999999</v>
      </c>
      <c r="G22" s="20">
        <v>96436073.980000004</v>
      </c>
      <c r="H22" s="20">
        <v>534874770.12</v>
      </c>
      <c r="I22" s="20">
        <v>0</v>
      </c>
      <c r="J22" s="20">
        <v>3664453056.3699999</v>
      </c>
      <c r="K22" s="20"/>
      <c r="L22" s="20"/>
      <c r="M22" s="20">
        <v>0</v>
      </c>
      <c r="N22" s="20">
        <v>4825000000</v>
      </c>
      <c r="O22" s="20">
        <v>0</v>
      </c>
      <c r="P22" s="20"/>
      <c r="Q22" s="20">
        <v>0</v>
      </c>
      <c r="R22" s="20">
        <v>36726868.240000002</v>
      </c>
      <c r="S22" s="20">
        <v>36726868.240000002</v>
      </c>
      <c r="T22" s="20"/>
      <c r="U22" s="20"/>
      <c r="V22" s="20"/>
      <c r="W22" s="20"/>
      <c r="X22" s="20">
        <v>1000628255.85</v>
      </c>
      <c r="Y22" s="20">
        <v>0</v>
      </c>
      <c r="Z22" s="20">
        <v>8242911728.2799997</v>
      </c>
      <c r="AA22" s="20">
        <v>133115276.14</v>
      </c>
      <c r="AB22" s="20">
        <v>111418589.42</v>
      </c>
      <c r="AC22" s="20">
        <v>28079288.800000001</v>
      </c>
      <c r="AD22" s="20">
        <v>3023263594.1300001</v>
      </c>
      <c r="AE22" s="20">
        <v>128196420.02</v>
      </c>
      <c r="AF22" s="20"/>
      <c r="AG22" s="20"/>
      <c r="AH22" s="20"/>
      <c r="AI22" s="20"/>
      <c r="AJ22" s="20">
        <v>213130441.38</v>
      </c>
      <c r="AK22" s="20">
        <v>15740522.26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>
        <v>231822307.33000001</v>
      </c>
      <c r="AW22" s="20">
        <v>13093571.59</v>
      </c>
      <c r="AX22" s="20">
        <v>76740607.269999996</v>
      </c>
      <c r="AY22" s="20">
        <v>72405519.859999999</v>
      </c>
      <c r="AZ22" s="20">
        <v>12599051.32</v>
      </c>
      <c r="BA22" s="20">
        <v>12542103.18</v>
      </c>
      <c r="BB22" s="20">
        <v>108724938.52</v>
      </c>
      <c r="BC22" s="20">
        <v>101780431.42</v>
      </c>
      <c r="BD22" s="20"/>
      <c r="BE22" s="20"/>
      <c r="BF22" s="20"/>
      <c r="BG22" s="20"/>
      <c r="BH22" s="20"/>
      <c r="BI22" s="20"/>
      <c r="BJ22" s="20">
        <v>3660870294.4400001</v>
      </c>
      <c r="BK22" s="20">
        <v>363744399.06999999</v>
      </c>
      <c r="BL22" s="20">
        <v>6493138.7800000003</v>
      </c>
      <c r="BM22" s="20"/>
      <c r="BN22" s="20">
        <v>4896836.99</v>
      </c>
      <c r="BO22" s="20"/>
      <c r="BP22" s="20"/>
      <c r="BQ22" s="20"/>
      <c r="BR22" s="20"/>
      <c r="BS22" s="20"/>
      <c r="BT22" s="20">
        <v>583264750.52999997</v>
      </c>
      <c r="BU22" s="20">
        <v>571297052.01999998</v>
      </c>
      <c r="BV22" s="20">
        <v>109841980.65000001</v>
      </c>
      <c r="BW22" s="20"/>
      <c r="BX22" s="20"/>
      <c r="BY22" s="20"/>
      <c r="BZ22" s="20">
        <v>69886953.359999999</v>
      </c>
      <c r="CA22" s="20">
        <v>69883500</v>
      </c>
      <c r="CB22" s="20">
        <v>22583957.039999999</v>
      </c>
      <c r="CC22" s="20">
        <v>447894.16</v>
      </c>
      <c r="CD22" s="20">
        <v>796967617.35000002</v>
      </c>
      <c r="CE22" s="20">
        <v>641628446.17999995</v>
      </c>
      <c r="CF22" s="20">
        <v>2863902677.0900002</v>
      </c>
      <c r="CG22" s="20">
        <v>90936099.769999996</v>
      </c>
      <c r="CH22" s="19">
        <v>287.82089999999999</v>
      </c>
      <c r="CI22" s="19">
        <v>146.38329999999999</v>
      </c>
    </row>
    <row r="23" spans="1:87" ht="14.45" customHeight="1" x14ac:dyDescent="0.25">
      <c r="A23" s="4"/>
      <c r="B23" s="2">
        <v>45302</v>
      </c>
      <c r="C23" s="1" t="s">
        <v>60</v>
      </c>
      <c r="D23" s="2">
        <v>45303</v>
      </c>
      <c r="E23" s="15">
        <f t="shared" si="0"/>
        <v>45303</v>
      </c>
      <c r="F23" s="20">
        <v>159417485.28999999</v>
      </c>
      <c r="G23" s="20">
        <v>91142427.489999995</v>
      </c>
      <c r="H23" s="20">
        <v>543924016.13</v>
      </c>
      <c r="I23" s="20">
        <v>0</v>
      </c>
      <c r="J23" s="20">
        <v>3972807473.3699999</v>
      </c>
      <c r="K23" s="20"/>
      <c r="L23" s="20"/>
      <c r="M23" s="20">
        <v>0</v>
      </c>
      <c r="N23" s="20">
        <v>4564000000</v>
      </c>
      <c r="O23" s="20">
        <v>0</v>
      </c>
      <c r="P23" s="20"/>
      <c r="Q23" s="20">
        <v>0</v>
      </c>
      <c r="R23" s="20">
        <v>36695161.840000004</v>
      </c>
      <c r="S23" s="20">
        <v>36695161.840000004</v>
      </c>
      <c r="T23" s="20"/>
      <c r="U23" s="20"/>
      <c r="V23" s="20"/>
      <c r="W23" s="20"/>
      <c r="X23" s="20">
        <v>1000628255.85</v>
      </c>
      <c r="Y23" s="20">
        <v>0</v>
      </c>
      <c r="Z23" s="20">
        <v>8276168073.5799999</v>
      </c>
      <c r="AA23" s="20">
        <v>127789782.13</v>
      </c>
      <c r="AB23" s="20">
        <v>104224621.43000001</v>
      </c>
      <c r="AC23" s="20">
        <v>26790552.760000002</v>
      </c>
      <c r="AD23" s="20">
        <v>2882445481.98</v>
      </c>
      <c r="AE23" s="20">
        <v>127195790.66</v>
      </c>
      <c r="AF23" s="20"/>
      <c r="AG23" s="20"/>
      <c r="AH23" s="20"/>
      <c r="AI23" s="20"/>
      <c r="AJ23" s="20">
        <v>147028339.78999999</v>
      </c>
      <c r="AK23" s="20">
        <v>13378261.09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>
        <v>230640661.11000001</v>
      </c>
      <c r="AW23" s="20">
        <v>13083722.17</v>
      </c>
      <c r="AX23" s="20">
        <v>91171975.620000005</v>
      </c>
      <c r="AY23" s="20">
        <v>87282938.400000006</v>
      </c>
      <c r="AZ23" s="20">
        <v>12977455.279999999</v>
      </c>
      <c r="BA23" s="20">
        <v>12578252.08</v>
      </c>
      <c r="BB23" s="20">
        <v>1322551.19</v>
      </c>
      <c r="BC23" s="20">
        <v>104772.52</v>
      </c>
      <c r="BD23" s="20"/>
      <c r="BE23" s="20"/>
      <c r="BF23" s="20"/>
      <c r="BG23" s="20"/>
      <c r="BH23" s="20"/>
      <c r="BI23" s="20"/>
      <c r="BJ23" s="20">
        <v>3351788992.5700002</v>
      </c>
      <c r="BK23" s="20">
        <v>271563972.72000003</v>
      </c>
      <c r="BL23" s="20">
        <v>6139822.79</v>
      </c>
      <c r="BM23" s="20"/>
      <c r="BN23" s="20">
        <v>3037412.14</v>
      </c>
      <c r="BO23" s="20"/>
      <c r="BP23" s="20"/>
      <c r="BQ23" s="20"/>
      <c r="BR23" s="20"/>
      <c r="BS23" s="20"/>
      <c r="BT23" s="20">
        <v>597543521.58000004</v>
      </c>
      <c r="BU23" s="20">
        <v>588680708.75</v>
      </c>
      <c r="BV23" s="20">
        <v>109841980.65000001</v>
      </c>
      <c r="BW23" s="20"/>
      <c r="BX23" s="20"/>
      <c r="BY23" s="20"/>
      <c r="BZ23" s="20">
        <v>12565656.92</v>
      </c>
      <c r="CA23" s="20">
        <v>12540450</v>
      </c>
      <c r="CB23" s="20">
        <v>12774521.060000001</v>
      </c>
      <c r="CC23" s="20">
        <v>30363.66</v>
      </c>
      <c r="CD23" s="20">
        <v>741902915.13999999</v>
      </c>
      <c r="CE23" s="20">
        <v>601251522.40999997</v>
      </c>
      <c r="CF23" s="20">
        <v>2609886077.4299998</v>
      </c>
      <c r="CG23" s="20">
        <v>67890993.180000007</v>
      </c>
      <c r="CH23" s="19">
        <v>317.10840000000002</v>
      </c>
      <c r="CI23" s="19">
        <v>188.22790000000001</v>
      </c>
    </row>
    <row r="24" spans="1:87" ht="14.45" customHeight="1" x14ac:dyDescent="0.25">
      <c r="A24" s="4"/>
      <c r="B24" s="2">
        <v>45303</v>
      </c>
      <c r="C24" s="1" t="s">
        <v>60</v>
      </c>
      <c r="D24" s="2">
        <v>45304</v>
      </c>
      <c r="E24" s="15">
        <f t="shared" si="0"/>
        <v>45304</v>
      </c>
      <c r="F24" s="20">
        <v>157656756.34999999</v>
      </c>
      <c r="G24" s="20">
        <v>78826575.950000003</v>
      </c>
      <c r="H24" s="20">
        <v>616755134.48000002</v>
      </c>
      <c r="I24" s="20">
        <v>0</v>
      </c>
      <c r="J24" s="20">
        <v>3892270366.6700001</v>
      </c>
      <c r="K24" s="20"/>
      <c r="L24" s="20"/>
      <c r="M24" s="20">
        <v>0</v>
      </c>
      <c r="N24" s="20">
        <v>4607000000</v>
      </c>
      <c r="O24" s="20">
        <v>0</v>
      </c>
      <c r="P24" s="20"/>
      <c r="Q24" s="20">
        <v>0</v>
      </c>
      <c r="R24" s="20">
        <v>36508670.560000002</v>
      </c>
      <c r="S24" s="20">
        <v>36508670.560000002</v>
      </c>
      <c r="T24" s="20"/>
      <c r="U24" s="20"/>
      <c r="V24" s="20"/>
      <c r="W24" s="20"/>
      <c r="X24" s="20">
        <v>1000628255.85</v>
      </c>
      <c r="Y24" s="20">
        <v>0</v>
      </c>
      <c r="Z24" s="20">
        <v>8309514719.4099998</v>
      </c>
      <c r="AA24" s="20">
        <v>115287293.70999999</v>
      </c>
      <c r="AB24" s="20">
        <v>102920198.11</v>
      </c>
      <c r="AC24" s="20">
        <v>26755353.960000001</v>
      </c>
      <c r="AD24" s="20">
        <v>2889811712.9099998</v>
      </c>
      <c r="AE24" s="20">
        <v>123740991.89</v>
      </c>
      <c r="AF24" s="20"/>
      <c r="AG24" s="20"/>
      <c r="AH24" s="20"/>
      <c r="AI24" s="20"/>
      <c r="AJ24" s="20">
        <v>141540951.78</v>
      </c>
      <c r="AK24" s="20">
        <v>13311540.699999999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>
        <v>230024015.44999999</v>
      </c>
      <c r="AW24" s="20">
        <v>13028796.25</v>
      </c>
      <c r="AX24" s="20">
        <v>88575771.569999993</v>
      </c>
      <c r="AY24" s="20">
        <v>83463405.060000002</v>
      </c>
      <c r="AZ24" s="20">
        <v>12514327.189999999</v>
      </c>
      <c r="BA24" s="20">
        <v>12514327.189999999</v>
      </c>
      <c r="BB24" s="20">
        <v>1315570.03</v>
      </c>
      <c r="BC24" s="20">
        <v>104332.93</v>
      </c>
      <c r="BD24" s="20"/>
      <c r="BE24" s="20"/>
      <c r="BF24" s="20"/>
      <c r="BG24" s="20"/>
      <c r="BH24" s="20"/>
      <c r="BI24" s="20"/>
      <c r="BJ24" s="20">
        <v>3344317640.8899999</v>
      </c>
      <c r="BK24" s="20">
        <v>259705618.69999999</v>
      </c>
      <c r="BL24" s="20">
        <v>5829909.9699999997</v>
      </c>
      <c r="BM24" s="20"/>
      <c r="BN24" s="20">
        <v>2918363.62</v>
      </c>
      <c r="BO24" s="20"/>
      <c r="BP24" s="20"/>
      <c r="BQ24" s="20"/>
      <c r="BR24" s="20"/>
      <c r="BS24" s="20"/>
      <c r="BT24" s="20">
        <v>518677505.64999998</v>
      </c>
      <c r="BU24" s="20">
        <v>497084545.67000002</v>
      </c>
      <c r="BV24" s="20">
        <v>95740223.409999996</v>
      </c>
      <c r="BW24" s="20"/>
      <c r="BX24" s="20"/>
      <c r="BY24" s="20"/>
      <c r="BZ24" s="20">
        <v>12576381.6</v>
      </c>
      <c r="CA24" s="20">
        <v>12522300</v>
      </c>
      <c r="CB24" s="20">
        <v>16257481.949999999</v>
      </c>
      <c r="CC24" s="20">
        <v>113.99</v>
      </c>
      <c r="CD24" s="20">
        <v>651999866.20000005</v>
      </c>
      <c r="CE24" s="20">
        <v>509606959.66000003</v>
      </c>
      <c r="CF24" s="20">
        <v>2692317774.6900001</v>
      </c>
      <c r="CG24" s="20">
        <v>64926404.670000002</v>
      </c>
      <c r="CH24" s="19">
        <v>308.63799999999998</v>
      </c>
      <c r="CI24" s="19">
        <v>177.56610000000001</v>
      </c>
    </row>
    <row r="25" spans="1:87" ht="14.45" customHeight="1" x14ac:dyDescent="0.25">
      <c r="A25" s="4"/>
      <c r="B25" s="2">
        <v>45306</v>
      </c>
      <c r="C25" s="1" t="s">
        <v>60</v>
      </c>
      <c r="D25" s="2">
        <v>45307</v>
      </c>
      <c r="E25" s="15">
        <f t="shared" si="0"/>
        <v>45307</v>
      </c>
      <c r="F25" s="20">
        <v>174496590.53</v>
      </c>
      <c r="G25" s="20">
        <v>87897079.430000007</v>
      </c>
      <c r="H25" s="20">
        <v>490225144.77999997</v>
      </c>
      <c r="I25" s="20">
        <v>0</v>
      </c>
      <c r="J25" s="20">
        <v>3898314083.3699999</v>
      </c>
      <c r="K25" s="20"/>
      <c r="L25" s="20"/>
      <c r="M25" s="20">
        <v>0</v>
      </c>
      <c r="N25" s="20">
        <v>4627000000</v>
      </c>
      <c r="O25" s="20">
        <v>0</v>
      </c>
      <c r="P25" s="20"/>
      <c r="Q25" s="20">
        <v>0</v>
      </c>
      <c r="R25" s="20">
        <v>36355326.880000003</v>
      </c>
      <c r="S25" s="20">
        <v>36355326.880000003</v>
      </c>
      <c r="T25" s="20"/>
      <c r="U25" s="20"/>
      <c r="V25" s="20"/>
      <c r="W25" s="20"/>
      <c r="X25" s="20">
        <v>1000628255.85</v>
      </c>
      <c r="Y25" s="20">
        <v>0</v>
      </c>
      <c r="Z25" s="20">
        <v>8225714967.1499996</v>
      </c>
      <c r="AA25" s="20">
        <v>124204483.75</v>
      </c>
      <c r="AB25" s="20">
        <v>102132299.97</v>
      </c>
      <c r="AC25" s="20">
        <v>26511847.899999999</v>
      </c>
      <c r="AD25" s="20">
        <v>2828048865.9099998</v>
      </c>
      <c r="AE25" s="20">
        <v>122837837.3</v>
      </c>
      <c r="AF25" s="20"/>
      <c r="AG25" s="20"/>
      <c r="AH25" s="20"/>
      <c r="AI25" s="20"/>
      <c r="AJ25" s="20">
        <v>151561651.59</v>
      </c>
      <c r="AK25" s="20">
        <v>10641653.59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>
        <v>223886265.66</v>
      </c>
      <c r="AW25" s="20">
        <v>12514251.560000001</v>
      </c>
      <c r="AX25" s="20">
        <v>67829840.939999998</v>
      </c>
      <c r="AY25" s="20">
        <v>63046930</v>
      </c>
      <c r="AZ25" s="20">
        <v>178092830.38</v>
      </c>
      <c r="BA25" s="20">
        <v>63806474.409999996</v>
      </c>
      <c r="BB25" s="20">
        <v>117417511.28</v>
      </c>
      <c r="BC25" s="20">
        <v>112538245.31</v>
      </c>
      <c r="BD25" s="20"/>
      <c r="BE25" s="20"/>
      <c r="BF25" s="20"/>
      <c r="BG25" s="20"/>
      <c r="BH25" s="20"/>
      <c r="BI25" s="20"/>
      <c r="BJ25" s="20">
        <v>3561049430.73</v>
      </c>
      <c r="BK25" s="20">
        <v>404433561.08999997</v>
      </c>
      <c r="BL25" s="20">
        <v>8827234.0500000007</v>
      </c>
      <c r="BM25" s="20"/>
      <c r="BN25" s="20">
        <v>10636399.23</v>
      </c>
      <c r="BO25" s="20">
        <v>194523.13</v>
      </c>
      <c r="BP25" s="20"/>
      <c r="BQ25" s="20"/>
      <c r="BR25" s="20"/>
      <c r="BS25" s="20"/>
      <c r="BT25" s="20">
        <v>519466298.66000003</v>
      </c>
      <c r="BU25" s="20">
        <v>502929032.55000001</v>
      </c>
      <c r="BV25" s="20">
        <v>95740223.409999996</v>
      </c>
      <c r="BW25" s="20"/>
      <c r="BX25" s="20"/>
      <c r="BY25" s="20"/>
      <c r="BZ25" s="20">
        <v>177358990</v>
      </c>
      <c r="CA25" s="20">
        <v>150764910</v>
      </c>
      <c r="CB25" s="20">
        <v>17325650.149999999</v>
      </c>
      <c r="CC25" s="20">
        <v>664901.49</v>
      </c>
      <c r="CD25" s="20">
        <v>829354795.5</v>
      </c>
      <c r="CE25" s="20">
        <v>654553367.16999996</v>
      </c>
      <c r="CF25" s="20">
        <v>2731694635.23</v>
      </c>
      <c r="CG25" s="20">
        <v>101108390.27</v>
      </c>
      <c r="CH25" s="19">
        <v>301.12130000000002</v>
      </c>
      <c r="CI25" s="19">
        <v>122.8429</v>
      </c>
    </row>
    <row r="26" spans="1:87" ht="14.45" customHeight="1" x14ac:dyDescent="0.25">
      <c r="A26" s="4"/>
      <c r="B26" s="2">
        <v>45307</v>
      </c>
      <c r="C26" s="1" t="s">
        <v>60</v>
      </c>
      <c r="D26" s="2">
        <v>45308</v>
      </c>
      <c r="E26" s="15">
        <f t="shared" si="0"/>
        <v>45308</v>
      </c>
      <c r="F26" s="20">
        <v>192362703.13999999</v>
      </c>
      <c r="G26" s="20">
        <v>111501507.54000001</v>
      </c>
      <c r="H26" s="20">
        <v>524325658.39999998</v>
      </c>
      <c r="I26" s="20">
        <v>0</v>
      </c>
      <c r="J26" s="20">
        <v>3958982849.77</v>
      </c>
      <c r="K26" s="20"/>
      <c r="L26" s="20"/>
      <c r="M26" s="20">
        <v>0</v>
      </c>
      <c r="N26" s="20">
        <v>4324000000</v>
      </c>
      <c r="O26" s="20">
        <v>0</v>
      </c>
      <c r="P26" s="20"/>
      <c r="Q26" s="20">
        <v>0</v>
      </c>
      <c r="R26" s="20">
        <v>36379827.280000001</v>
      </c>
      <c r="S26" s="20">
        <v>36379827.280000001</v>
      </c>
      <c r="T26" s="20"/>
      <c r="U26" s="20"/>
      <c r="V26" s="20"/>
      <c r="W26" s="20"/>
      <c r="X26" s="20">
        <v>1000628255.85</v>
      </c>
      <c r="Y26" s="20">
        <v>0</v>
      </c>
      <c r="Z26" s="20">
        <v>8035374482.7399998</v>
      </c>
      <c r="AA26" s="20">
        <v>147833034.81999999</v>
      </c>
      <c r="AB26" s="20">
        <v>102387603</v>
      </c>
      <c r="AC26" s="20">
        <v>25500731.809999999</v>
      </c>
      <c r="AD26" s="20">
        <v>2784026547.29</v>
      </c>
      <c r="AE26" s="20">
        <v>123246522.76000001</v>
      </c>
      <c r="AF26" s="20"/>
      <c r="AG26" s="20"/>
      <c r="AH26" s="20"/>
      <c r="AI26" s="20"/>
      <c r="AJ26" s="20">
        <v>140880572.31999999</v>
      </c>
      <c r="AK26" s="20">
        <v>10649331.050000001</v>
      </c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>
        <v>227038745.31999999</v>
      </c>
      <c r="AW26" s="20">
        <v>11468982.390000001</v>
      </c>
      <c r="AX26" s="20">
        <v>52709055.869999997</v>
      </c>
      <c r="AY26" s="20">
        <v>48117031.890000001</v>
      </c>
      <c r="AZ26" s="20">
        <v>24874441.850000001</v>
      </c>
      <c r="BA26" s="20">
        <v>24874441.850000001</v>
      </c>
      <c r="BB26" s="20">
        <v>102942103.75</v>
      </c>
      <c r="BC26" s="20">
        <v>99217419.609999999</v>
      </c>
      <c r="BD26" s="20"/>
      <c r="BE26" s="20"/>
      <c r="BF26" s="20"/>
      <c r="BG26" s="20"/>
      <c r="BH26" s="20"/>
      <c r="BI26" s="20"/>
      <c r="BJ26" s="20">
        <v>3326078810.6300001</v>
      </c>
      <c r="BK26" s="20">
        <v>336105558.61000001</v>
      </c>
      <c r="BL26" s="20">
        <v>8615158.4299999997</v>
      </c>
      <c r="BM26" s="20"/>
      <c r="BN26" s="20">
        <v>10180619.5</v>
      </c>
      <c r="BO26" s="20">
        <v>194938.61</v>
      </c>
      <c r="BP26" s="20"/>
      <c r="BQ26" s="20"/>
      <c r="BR26" s="20"/>
      <c r="BS26" s="20"/>
      <c r="BT26" s="20">
        <v>449888463.81999999</v>
      </c>
      <c r="BU26" s="20">
        <v>435454220.98000002</v>
      </c>
      <c r="BV26" s="20">
        <v>96590093.409999996</v>
      </c>
      <c r="BW26" s="20"/>
      <c r="BX26" s="20"/>
      <c r="BY26" s="20"/>
      <c r="BZ26" s="20">
        <v>119557368.15000001</v>
      </c>
      <c r="CA26" s="20">
        <v>119546030</v>
      </c>
      <c r="CB26" s="20">
        <v>12837729.02</v>
      </c>
      <c r="CC26" s="20">
        <v>350566.7</v>
      </c>
      <c r="CD26" s="20">
        <v>697669432.33000004</v>
      </c>
      <c r="CE26" s="20">
        <v>555545756.28999996</v>
      </c>
      <c r="CF26" s="20">
        <v>2628409378.3000002</v>
      </c>
      <c r="CG26" s="20">
        <v>84026389.650000006</v>
      </c>
      <c r="CH26" s="19">
        <v>305.7124</v>
      </c>
      <c r="CI26" s="19">
        <v>175.93639999999999</v>
      </c>
    </row>
    <row r="27" spans="1:87" ht="14.45" customHeight="1" x14ac:dyDescent="0.25">
      <c r="A27" s="4"/>
      <c r="B27" s="2">
        <v>45308</v>
      </c>
      <c r="C27" s="1" t="s">
        <v>60</v>
      </c>
      <c r="D27" s="2">
        <v>45309</v>
      </c>
      <c r="E27" s="15">
        <f t="shared" si="0"/>
        <v>45309</v>
      </c>
      <c r="F27" s="20">
        <v>231045574</v>
      </c>
      <c r="G27" s="20">
        <v>130762674.2</v>
      </c>
      <c r="H27" s="20">
        <v>506754513.54000002</v>
      </c>
      <c r="I27" s="20">
        <v>0</v>
      </c>
      <c r="J27" s="20">
        <v>3959042842.4699998</v>
      </c>
      <c r="K27" s="20"/>
      <c r="L27" s="20"/>
      <c r="M27" s="20">
        <v>0</v>
      </c>
      <c r="N27" s="20">
        <v>4286000000</v>
      </c>
      <c r="O27" s="20">
        <v>0</v>
      </c>
      <c r="P27" s="20"/>
      <c r="Q27" s="20">
        <v>0</v>
      </c>
      <c r="R27" s="20">
        <v>36438051.759999998</v>
      </c>
      <c r="S27" s="20">
        <v>36438051.759999998</v>
      </c>
      <c r="T27" s="20"/>
      <c r="U27" s="20"/>
      <c r="V27" s="20"/>
      <c r="W27" s="20"/>
      <c r="X27" s="20">
        <v>1000628255.85</v>
      </c>
      <c r="Y27" s="20">
        <v>0</v>
      </c>
      <c r="Z27" s="20">
        <v>8018604498.7200003</v>
      </c>
      <c r="AA27" s="20">
        <v>167152498.75999999</v>
      </c>
      <c r="AB27" s="20">
        <v>102002886.09999999</v>
      </c>
      <c r="AC27" s="20">
        <v>25196511.199999999</v>
      </c>
      <c r="AD27" s="20">
        <v>2772113326.4099998</v>
      </c>
      <c r="AE27" s="20">
        <v>122559913.48999999</v>
      </c>
      <c r="AF27" s="20"/>
      <c r="AG27" s="20"/>
      <c r="AH27" s="20"/>
      <c r="AI27" s="20"/>
      <c r="AJ27" s="20">
        <v>135763132.62</v>
      </c>
      <c r="AK27" s="20">
        <v>12939700.93</v>
      </c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>
        <v>229610827.94</v>
      </c>
      <c r="AW27" s="20">
        <v>11477109.470000001</v>
      </c>
      <c r="AX27" s="20">
        <v>66010023.350000001</v>
      </c>
      <c r="AY27" s="20">
        <v>61277695.729999997</v>
      </c>
      <c r="AZ27" s="20">
        <v>28554908.68</v>
      </c>
      <c r="BA27" s="20">
        <v>28547438.68</v>
      </c>
      <c r="BB27" s="20">
        <v>105857389.77</v>
      </c>
      <c r="BC27" s="20">
        <v>102359170.91</v>
      </c>
      <c r="BD27" s="20"/>
      <c r="BE27" s="20"/>
      <c r="BF27" s="20"/>
      <c r="BG27" s="20"/>
      <c r="BH27" s="20"/>
      <c r="BI27" s="20"/>
      <c r="BJ27" s="20">
        <v>3332548314.9499998</v>
      </c>
      <c r="BK27" s="20">
        <v>357844716.50999999</v>
      </c>
      <c r="BL27" s="20">
        <v>8577237.3300000001</v>
      </c>
      <c r="BM27" s="20"/>
      <c r="BN27" s="20">
        <v>10225848.42</v>
      </c>
      <c r="BO27" s="20">
        <v>194038.56</v>
      </c>
      <c r="BP27" s="20"/>
      <c r="BQ27" s="20"/>
      <c r="BR27" s="20"/>
      <c r="BS27" s="20"/>
      <c r="BT27" s="20">
        <v>375863799.39999998</v>
      </c>
      <c r="BU27" s="20">
        <v>363677437.76999998</v>
      </c>
      <c r="BV27" s="20">
        <v>85446833.939999998</v>
      </c>
      <c r="BW27" s="20"/>
      <c r="BX27" s="20"/>
      <c r="BY27" s="20"/>
      <c r="BZ27" s="20">
        <v>218195291.31999999</v>
      </c>
      <c r="CA27" s="20">
        <v>214394380</v>
      </c>
      <c r="CB27" s="20">
        <v>13785194.970000001</v>
      </c>
      <c r="CC27" s="20">
        <v>474651.37</v>
      </c>
      <c r="CD27" s="20">
        <v>712094205.38</v>
      </c>
      <c r="CE27" s="20">
        <v>578740507.70000005</v>
      </c>
      <c r="CF27" s="20">
        <v>2620454109.5700002</v>
      </c>
      <c r="CG27" s="20">
        <v>89461179.129999995</v>
      </c>
      <c r="CH27" s="19">
        <v>306.00060000000002</v>
      </c>
      <c r="CI27" s="19">
        <v>186.84360000000001</v>
      </c>
    </row>
    <row r="28" spans="1:87" ht="14.45" customHeight="1" x14ac:dyDescent="0.25">
      <c r="A28" s="4"/>
      <c r="B28" s="2">
        <v>45309</v>
      </c>
      <c r="C28" s="1" t="s">
        <v>60</v>
      </c>
      <c r="D28" s="2">
        <v>45310</v>
      </c>
      <c r="E28" s="15">
        <f t="shared" si="0"/>
        <v>45310</v>
      </c>
      <c r="F28" s="20">
        <v>215530992.22999999</v>
      </c>
      <c r="G28" s="20">
        <v>124274276.63</v>
      </c>
      <c r="H28" s="20">
        <v>508685043.5</v>
      </c>
      <c r="I28" s="20">
        <v>0</v>
      </c>
      <c r="J28" s="20">
        <v>3957305079.6700001</v>
      </c>
      <c r="K28" s="20"/>
      <c r="L28" s="20"/>
      <c r="M28" s="20">
        <v>0</v>
      </c>
      <c r="N28" s="20">
        <v>4223000000</v>
      </c>
      <c r="O28" s="20">
        <v>0</v>
      </c>
      <c r="P28" s="20"/>
      <c r="Q28" s="20">
        <v>0</v>
      </c>
      <c r="R28" s="20">
        <v>36485536.950000003</v>
      </c>
      <c r="S28" s="20">
        <v>36485536.950000003</v>
      </c>
      <c r="T28" s="20"/>
      <c r="U28" s="20"/>
      <c r="V28" s="20"/>
      <c r="W28" s="20"/>
      <c r="X28" s="20">
        <v>1000628255.85</v>
      </c>
      <c r="Y28" s="20">
        <v>0</v>
      </c>
      <c r="Z28" s="20">
        <v>7940330508.6599998</v>
      </c>
      <c r="AA28" s="20">
        <v>160711925.74000001</v>
      </c>
      <c r="AB28" s="20">
        <v>100635778.83</v>
      </c>
      <c r="AC28" s="20">
        <v>24815718.02</v>
      </c>
      <c r="AD28" s="20">
        <v>2719030553.1500001</v>
      </c>
      <c r="AE28" s="20">
        <v>122852876.67</v>
      </c>
      <c r="AF28" s="20"/>
      <c r="AG28" s="20"/>
      <c r="AH28" s="20"/>
      <c r="AI28" s="20"/>
      <c r="AJ28" s="20">
        <v>141594069.38</v>
      </c>
      <c r="AK28" s="20">
        <v>11982666.550000001</v>
      </c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>
        <v>212805765.28</v>
      </c>
      <c r="AW28" s="20">
        <v>11467137.439999999</v>
      </c>
      <c r="AX28" s="20">
        <v>73060200.049999997</v>
      </c>
      <c r="AY28" s="20">
        <v>67576873.269999996</v>
      </c>
      <c r="AZ28" s="20">
        <v>1226.0999999999999</v>
      </c>
      <c r="BA28" s="20"/>
      <c r="BB28" s="20">
        <v>29964891.890000001</v>
      </c>
      <c r="BC28" s="20">
        <v>25332006.550000001</v>
      </c>
      <c r="BD28" s="20"/>
      <c r="BE28" s="20"/>
      <c r="BF28" s="20"/>
      <c r="BG28" s="20"/>
      <c r="BH28" s="20"/>
      <c r="BI28" s="20"/>
      <c r="BJ28" s="20">
        <v>3163722734.3400002</v>
      </c>
      <c r="BK28" s="20">
        <v>256836932.72</v>
      </c>
      <c r="BL28" s="20">
        <v>8351510.3099999996</v>
      </c>
      <c r="BM28" s="20"/>
      <c r="BN28" s="20">
        <v>10176300.380000001</v>
      </c>
      <c r="BO28" s="20">
        <v>193687</v>
      </c>
      <c r="BP28" s="20"/>
      <c r="BQ28" s="20"/>
      <c r="BR28" s="20"/>
      <c r="BS28" s="20"/>
      <c r="BT28" s="20">
        <v>424253246.42000002</v>
      </c>
      <c r="BU28" s="20">
        <v>413367574.69999999</v>
      </c>
      <c r="BV28" s="20">
        <v>85446833.939999998</v>
      </c>
      <c r="BW28" s="20"/>
      <c r="BX28" s="20"/>
      <c r="BY28" s="20"/>
      <c r="BZ28" s="20">
        <v>37897700</v>
      </c>
      <c r="CA28" s="20">
        <v>37897700</v>
      </c>
      <c r="CB28" s="20">
        <v>15119845.65</v>
      </c>
      <c r="CC28" s="20">
        <v>618384.41</v>
      </c>
      <c r="CD28" s="20">
        <v>581245436.70000005</v>
      </c>
      <c r="CE28" s="20">
        <v>452077346.11000001</v>
      </c>
      <c r="CF28" s="20">
        <v>2582477297.6399999</v>
      </c>
      <c r="CG28" s="20">
        <v>64209233.18</v>
      </c>
      <c r="CH28" s="19">
        <v>307.46949999999998</v>
      </c>
      <c r="CI28" s="19">
        <v>250.29409999999999</v>
      </c>
    </row>
    <row r="29" spans="1:87" ht="14.45" customHeight="1" x14ac:dyDescent="0.25">
      <c r="A29" s="4"/>
      <c r="B29" s="2">
        <v>45310</v>
      </c>
      <c r="C29" s="1" t="s">
        <v>60</v>
      </c>
      <c r="D29" s="2">
        <v>45311</v>
      </c>
      <c r="E29" s="15">
        <f t="shared" si="0"/>
        <v>45311</v>
      </c>
      <c r="F29" s="20">
        <v>198932455.24000001</v>
      </c>
      <c r="G29" s="20">
        <v>123934166.34</v>
      </c>
      <c r="H29" s="20">
        <v>538093823.38999999</v>
      </c>
      <c r="I29" s="20">
        <v>0</v>
      </c>
      <c r="J29" s="20">
        <v>3951517766.6700001</v>
      </c>
      <c r="K29" s="20"/>
      <c r="L29" s="20"/>
      <c r="M29" s="20">
        <v>0</v>
      </c>
      <c r="N29" s="20">
        <v>4123000000</v>
      </c>
      <c r="O29" s="20">
        <v>0</v>
      </c>
      <c r="P29" s="20"/>
      <c r="Q29" s="20">
        <v>0</v>
      </c>
      <c r="R29" s="20">
        <v>36304253.479999997</v>
      </c>
      <c r="S29" s="20">
        <v>36304253.479999997</v>
      </c>
      <c r="T29" s="20"/>
      <c r="U29" s="20"/>
      <c r="V29" s="20"/>
      <c r="W29" s="20"/>
      <c r="X29" s="20">
        <v>1000628255.85</v>
      </c>
      <c r="Y29" s="20">
        <v>0</v>
      </c>
      <c r="Z29" s="20">
        <v>7847172578.4499998</v>
      </c>
      <c r="AA29" s="20">
        <v>160190955.34</v>
      </c>
      <c r="AB29" s="20">
        <v>98171974.879999995</v>
      </c>
      <c r="AC29" s="20">
        <v>24203872.199999999</v>
      </c>
      <c r="AD29" s="20">
        <v>2674222815.4099998</v>
      </c>
      <c r="AE29" s="20">
        <v>120326658.22</v>
      </c>
      <c r="AF29" s="20"/>
      <c r="AG29" s="20"/>
      <c r="AH29" s="20"/>
      <c r="AI29" s="20"/>
      <c r="AJ29" s="20">
        <v>148522430.27000001</v>
      </c>
      <c r="AK29" s="20">
        <v>3609415.82</v>
      </c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>
        <v>209501021.97</v>
      </c>
      <c r="AW29" s="20">
        <v>11410532.52</v>
      </c>
      <c r="AX29" s="20">
        <v>77417233.760000005</v>
      </c>
      <c r="AY29" s="20">
        <v>72647487.019999996</v>
      </c>
      <c r="AZ29" s="20">
        <v>40108.68</v>
      </c>
      <c r="BA29" s="20"/>
      <c r="BB29" s="20">
        <v>50517339.729999997</v>
      </c>
      <c r="BC29" s="20">
        <v>45543991.719999999</v>
      </c>
      <c r="BD29" s="20"/>
      <c r="BE29" s="20"/>
      <c r="BF29" s="20"/>
      <c r="BG29" s="20"/>
      <c r="BH29" s="20"/>
      <c r="BI29" s="20"/>
      <c r="BJ29" s="20">
        <v>3143120870.21</v>
      </c>
      <c r="BK29" s="20">
        <v>270587337.95999998</v>
      </c>
      <c r="BL29" s="20">
        <v>8123994.2199999997</v>
      </c>
      <c r="BM29" s="20"/>
      <c r="BN29" s="20">
        <v>10295124.949999999</v>
      </c>
      <c r="BO29" s="20">
        <v>192768.62</v>
      </c>
      <c r="BP29" s="20"/>
      <c r="BQ29" s="20"/>
      <c r="BR29" s="20"/>
      <c r="BS29" s="20"/>
      <c r="BT29" s="20">
        <v>464876628.64999998</v>
      </c>
      <c r="BU29" s="20">
        <v>444528798.73000002</v>
      </c>
      <c r="BV29" s="20">
        <v>66526833.939999998</v>
      </c>
      <c r="BW29" s="20"/>
      <c r="BX29" s="20"/>
      <c r="BY29" s="20"/>
      <c r="BZ29" s="20">
        <v>37709400</v>
      </c>
      <c r="CA29" s="20">
        <v>37709400</v>
      </c>
      <c r="CB29" s="20">
        <v>16112917.800000001</v>
      </c>
      <c r="CC29" s="20">
        <v>990230.88</v>
      </c>
      <c r="CD29" s="20">
        <v>603644899.55999994</v>
      </c>
      <c r="CE29" s="20">
        <v>483421198.23000002</v>
      </c>
      <c r="CF29" s="20">
        <v>2539475970.6500001</v>
      </c>
      <c r="CG29" s="20">
        <v>67646834.489999995</v>
      </c>
      <c r="CH29" s="19">
        <v>309.00760000000002</v>
      </c>
      <c r="CI29" s="19">
        <v>236.8048</v>
      </c>
    </row>
    <row r="30" spans="1:87" ht="14.45" customHeight="1" x14ac:dyDescent="0.25">
      <c r="A30" s="4"/>
      <c r="B30" s="2">
        <v>45313</v>
      </c>
      <c r="C30" s="1" t="s">
        <v>60</v>
      </c>
      <c r="D30" s="2">
        <v>45314</v>
      </c>
      <c r="E30" s="15">
        <f t="shared" si="0"/>
        <v>45314</v>
      </c>
      <c r="F30" s="20">
        <v>200864969.88999999</v>
      </c>
      <c r="G30" s="20">
        <v>112345072.69</v>
      </c>
      <c r="H30" s="20">
        <v>509919654.17000002</v>
      </c>
      <c r="I30" s="20">
        <v>0</v>
      </c>
      <c r="J30" s="20">
        <v>3957637603.27</v>
      </c>
      <c r="K30" s="20"/>
      <c r="L30" s="20"/>
      <c r="M30" s="20">
        <v>0</v>
      </c>
      <c r="N30" s="20">
        <v>4034000000</v>
      </c>
      <c r="O30" s="20">
        <v>0</v>
      </c>
      <c r="P30" s="20"/>
      <c r="Q30" s="20">
        <v>0</v>
      </c>
      <c r="R30" s="20">
        <v>36128457.619999997</v>
      </c>
      <c r="S30" s="20">
        <v>36128457.619999997</v>
      </c>
      <c r="T30" s="20"/>
      <c r="U30" s="20"/>
      <c r="V30" s="20"/>
      <c r="W30" s="20"/>
      <c r="X30" s="20">
        <v>1000628255.85</v>
      </c>
      <c r="Y30" s="20">
        <v>0</v>
      </c>
      <c r="Z30" s="20">
        <v>7737874795.5</v>
      </c>
      <c r="AA30" s="20">
        <v>148425896.71000001</v>
      </c>
      <c r="AB30" s="20">
        <v>97775925.109999999</v>
      </c>
      <c r="AC30" s="20">
        <v>24211772.73</v>
      </c>
      <c r="AD30" s="20">
        <v>2657977437.3400002</v>
      </c>
      <c r="AE30" s="20">
        <v>120594239.77</v>
      </c>
      <c r="AF30" s="20"/>
      <c r="AG30" s="20"/>
      <c r="AH30" s="20"/>
      <c r="AI30" s="20"/>
      <c r="AJ30" s="20">
        <v>162983254.02000001</v>
      </c>
      <c r="AK30" s="20">
        <v>11865675.59</v>
      </c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>
        <v>212138125.66</v>
      </c>
      <c r="AW30" s="20">
        <v>11356247.359999999</v>
      </c>
      <c r="AX30" s="20">
        <v>45724574.549999997</v>
      </c>
      <c r="AY30" s="20">
        <v>41473966.689999998</v>
      </c>
      <c r="AZ30" s="20">
        <v>20458419.489999998</v>
      </c>
      <c r="BA30" s="20">
        <v>20433342.600000001</v>
      </c>
      <c r="BB30" s="20">
        <v>115914883.59</v>
      </c>
      <c r="BC30" s="20">
        <v>111399067.25</v>
      </c>
      <c r="BD30" s="20"/>
      <c r="BE30" s="20"/>
      <c r="BF30" s="20"/>
      <c r="BG30" s="20"/>
      <c r="BH30" s="20"/>
      <c r="BI30" s="20"/>
      <c r="BJ30" s="20">
        <v>3206652431.25</v>
      </c>
      <c r="BK30" s="20">
        <v>335559297.73000002</v>
      </c>
      <c r="BL30" s="20">
        <v>8939638.4800000004</v>
      </c>
      <c r="BM30" s="20"/>
      <c r="BN30" s="20">
        <v>9711497.3699999992</v>
      </c>
      <c r="BO30" s="20">
        <v>191949.88</v>
      </c>
      <c r="BP30" s="20"/>
      <c r="BQ30" s="20"/>
      <c r="BR30" s="20"/>
      <c r="BS30" s="20"/>
      <c r="BT30" s="20">
        <v>464007916.13</v>
      </c>
      <c r="BU30" s="20">
        <v>448641543.38999999</v>
      </c>
      <c r="BV30" s="20">
        <v>77193479.060000002</v>
      </c>
      <c r="BW30" s="20"/>
      <c r="BX30" s="20"/>
      <c r="BY30" s="20"/>
      <c r="BZ30" s="20">
        <v>95473800</v>
      </c>
      <c r="CA30" s="20">
        <v>95473800</v>
      </c>
      <c r="CB30" s="20">
        <v>19530454.809999999</v>
      </c>
      <c r="CC30" s="20">
        <v>498675.66</v>
      </c>
      <c r="CD30" s="20">
        <v>674856785.85000002</v>
      </c>
      <c r="CE30" s="20">
        <v>544805968.92999995</v>
      </c>
      <c r="CF30" s="20">
        <v>2531795645.4000001</v>
      </c>
      <c r="CG30" s="20">
        <v>83889824.430000007</v>
      </c>
      <c r="CH30" s="19">
        <v>305.62790000000001</v>
      </c>
      <c r="CI30" s="19">
        <v>176.92959999999999</v>
      </c>
    </row>
    <row r="31" spans="1:87" ht="14.45" customHeight="1" x14ac:dyDescent="0.25">
      <c r="A31" s="4"/>
      <c r="B31" s="2">
        <v>45314</v>
      </c>
      <c r="C31" s="1" t="s">
        <v>60</v>
      </c>
      <c r="D31" s="2">
        <v>45315</v>
      </c>
      <c r="E31" s="15">
        <f t="shared" si="0"/>
        <v>45315</v>
      </c>
      <c r="F31" s="20">
        <v>204203216.05000001</v>
      </c>
      <c r="G31" s="20">
        <v>111956465.75</v>
      </c>
      <c r="H31" s="20">
        <v>481295468.06</v>
      </c>
      <c r="I31" s="20">
        <v>0</v>
      </c>
      <c r="J31" s="20">
        <v>3989299567.27</v>
      </c>
      <c r="K31" s="20"/>
      <c r="L31" s="20"/>
      <c r="M31" s="20">
        <v>0</v>
      </c>
      <c r="N31" s="20">
        <v>3923000000</v>
      </c>
      <c r="O31" s="20">
        <v>0</v>
      </c>
      <c r="P31" s="20"/>
      <c r="Q31" s="20">
        <v>0</v>
      </c>
      <c r="R31" s="20">
        <v>36056541.119999997</v>
      </c>
      <c r="S31" s="20">
        <v>36056541.119999997</v>
      </c>
      <c r="T31" s="20"/>
      <c r="U31" s="20"/>
      <c r="V31" s="20"/>
      <c r="W31" s="20"/>
      <c r="X31" s="20">
        <v>1000628255.85</v>
      </c>
      <c r="Y31" s="20">
        <v>0</v>
      </c>
      <c r="Z31" s="20">
        <v>7633178842.5699997</v>
      </c>
      <c r="AA31" s="20">
        <v>147965312.78999999</v>
      </c>
      <c r="AB31" s="20">
        <v>97241329.370000005</v>
      </c>
      <c r="AC31" s="20">
        <v>24187985.690000001</v>
      </c>
      <c r="AD31" s="20">
        <v>2616110342.1399999</v>
      </c>
      <c r="AE31" s="20">
        <v>108751024.33</v>
      </c>
      <c r="AF31" s="20"/>
      <c r="AG31" s="20"/>
      <c r="AH31" s="20"/>
      <c r="AI31" s="20"/>
      <c r="AJ31" s="20">
        <v>162045195.65000001</v>
      </c>
      <c r="AK31" s="20">
        <v>11842337.75</v>
      </c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>
        <v>200767111.44999999</v>
      </c>
      <c r="AW31" s="20">
        <v>11334978.390000001</v>
      </c>
      <c r="AX31" s="20">
        <v>46497195.299999997</v>
      </c>
      <c r="AY31" s="20">
        <v>42880241.560000002</v>
      </c>
      <c r="AZ31" s="20">
        <v>20392668.449999999</v>
      </c>
      <c r="BA31" s="20">
        <v>20392668.449999999</v>
      </c>
      <c r="BB31" s="20">
        <v>29977622</v>
      </c>
      <c r="BC31" s="20">
        <v>25862465.489999998</v>
      </c>
      <c r="BD31" s="20"/>
      <c r="BE31" s="20"/>
      <c r="BF31" s="20"/>
      <c r="BG31" s="20"/>
      <c r="BH31" s="20"/>
      <c r="BI31" s="20"/>
      <c r="BJ31" s="20">
        <v>3067168771.46</v>
      </c>
      <c r="BK31" s="20">
        <v>239488183.00999999</v>
      </c>
      <c r="BL31" s="20">
        <v>8907662.6199999992</v>
      </c>
      <c r="BM31" s="20"/>
      <c r="BN31" s="20">
        <v>13586116.07</v>
      </c>
      <c r="BO31" s="20">
        <v>191726.16</v>
      </c>
      <c r="BP31" s="20"/>
      <c r="BQ31" s="20"/>
      <c r="BR31" s="20"/>
      <c r="BS31" s="20"/>
      <c r="BT31" s="20">
        <v>287992097.19999999</v>
      </c>
      <c r="BU31" s="20">
        <v>271123718.85000002</v>
      </c>
      <c r="BV31" s="20">
        <v>77193479.060000002</v>
      </c>
      <c r="BW31" s="20"/>
      <c r="BX31" s="20"/>
      <c r="BY31" s="20"/>
      <c r="BZ31" s="20">
        <v>188936069.28999999</v>
      </c>
      <c r="CA31" s="20">
        <v>188930850</v>
      </c>
      <c r="CB31" s="20">
        <v>16723080.59</v>
      </c>
      <c r="CC31" s="20">
        <v>476164.21</v>
      </c>
      <c r="CD31" s="20">
        <v>593338504.83000004</v>
      </c>
      <c r="CE31" s="20">
        <v>460722459.22000003</v>
      </c>
      <c r="CF31" s="20">
        <v>2473830266.6300001</v>
      </c>
      <c r="CG31" s="20">
        <v>59872045.75</v>
      </c>
      <c r="CH31" s="19">
        <v>308.55709999999999</v>
      </c>
      <c r="CI31" s="19">
        <v>247.13589999999999</v>
      </c>
    </row>
    <row r="32" spans="1:87" ht="14.45" customHeight="1" x14ac:dyDescent="0.25">
      <c r="A32" s="4"/>
      <c r="B32" s="2">
        <v>45315</v>
      </c>
      <c r="C32" s="1" t="s">
        <v>60</v>
      </c>
      <c r="D32" s="2">
        <v>45316</v>
      </c>
      <c r="E32" s="15">
        <f t="shared" si="0"/>
        <v>45316</v>
      </c>
      <c r="F32" s="20">
        <v>206850108.16</v>
      </c>
      <c r="G32" s="20">
        <v>114169988.66</v>
      </c>
      <c r="H32" s="20">
        <v>543171764.28999996</v>
      </c>
      <c r="I32" s="20">
        <v>0</v>
      </c>
      <c r="J32" s="20">
        <v>3989213369.5700002</v>
      </c>
      <c r="K32" s="20"/>
      <c r="L32" s="20"/>
      <c r="M32" s="20">
        <v>0</v>
      </c>
      <c r="N32" s="20">
        <v>3851000000</v>
      </c>
      <c r="O32" s="20">
        <v>0</v>
      </c>
      <c r="P32" s="20"/>
      <c r="Q32" s="20">
        <v>0</v>
      </c>
      <c r="R32" s="20">
        <v>36058755.420000002</v>
      </c>
      <c r="S32" s="20">
        <v>36058755.420000002</v>
      </c>
      <c r="T32" s="20"/>
      <c r="U32" s="20"/>
      <c r="V32" s="20"/>
      <c r="W32" s="20"/>
      <c r="X32" s="20">
        <v>1000628255.85</v>
      </c>
      <c r="Y32" s="20">
        <v>0</v>
      </c>
      <c r="Z32" s="20">
        <v>7625618291.6700001</v>
      </c>
      <c r="AA32" s="20">
        <v>150181294.16</v>
      </c>
      <c r="AB32" s="20">
        <v>96669753.530000001</v>
      </c>
      <c r="AC32" s="20">
        <v>23890526.129999999</v>
      </c>
      <c r="AD32" s="20">
        <v>2612063957.1900001</v>
      </c>
      <c r="AE32" s="20">
        <v>110220379.7</v>
      </c>
      <c r="AF32" s="20"/>
      <c r="AG32" s="20"/>
      <c r="AH32" s="20"/>
      <c r="AI32" s="20"/>
      <c r="AJ32" s="20">
        <v>161465720.62</v>
      </c>
      <c r="AK32" s="20">
        <v>11842188.810000001</v>
      </c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>
        <v>195942240.40000001</v>
      </c>
      <c r="AW32" s="20">
        <v>11331517.5</v>
      </c>
      <c r="AX32" s="20">
        <v>54958948.810000002</v>
      </c>
      <c r="AY32" s="20">
        <v>50611216.859999999</v>
      </c>
      <c r="AZ32" s="20">
        <v>57404227.310000002</v>
      </c>
      <c r="BA32" s="20">
        <v>57158410.75</v>
      </c>
      <c r="BB32" s="20">
        <v>29873520.399999999</v>
      </c>
      <c r="BC32" s="20">
        <v>26106772.219999999</v>
      </c>
      <c r="BD32" s="20"/>
      <c r="BE32" s="20"/>
      <c r="BF32" s="20"/>
      <c r="BG32" s="20"/>
      <c r="BH32" s="20"/>
      <c r="BI32" s="20"/>
      <c r="BJ32" s="20">
        <v>3101915321.4099998</v>
      </c>
      <c r="BK32" s="20">
        <v>285397139.37</v>
      </c>
      <c r="BL32" s="20">
        <v>9029693.1699999999</v>
      </c>
      <c r="BM32" s="20"/>
      <c r="BN32" s="20">
        <v>15470798</v>
      </c>
      <c r="BO32" s="20">
        <v>191245.35</v>
      </c>
      <c r="BP32" s="20"/>
      <c r="BQ32" s="20"/>
      <c r="BR32" s="20"/>
      <c r="BS32" s="20"/>
      <c r="BT32" s="20">
        <v>309742902.54000002</v>
      </c>
      <c r="BU32" s="20">
        <v>294220083.91000003</v>
      </c>
      <c r="BV32" s="20">
        <v>57249777.079999998</v>
      </c>
      <c r="BW32" s="20"/>
      <c r="BX32" s="20"/>
      <c r="BY32" s="20"/>
      <c r="BZ32" s="20">
        <v>225511500</v>
      </c>
      <c r="CA32" s="20">
        <v>225511500</v>
      </c>
      <c r="CB32" s="20">
        <v>22108528.52</v>
      </c>
      <c r="CC32" s="20">
        <v>4163606.28</v>
      </c>
      <c r="CD32" s="20">
        <v>639113199.30999994</v>
      </c>
      <c r="CE32" s="20">
        <v>524086435.54000002</v>
      </c>
      <c r="CF32" s="20">
        <v>2462802122.0999999</v>
      </c>
      <c r="CG32" s="20">
        <v>71349284.840000004</v>
      </c>
      <c r="CH32" s="19">
        <v>309.6318</v>
      </c>
      <c r="CI32" s="19">
        <v>210.48750000000001</v>
      </c>
    </row>
    <row r="33" spans="1:87" ht="14.45" customHeight="1" x14ac:dyDescent="0.25">
      <c r="A33" s="4"/>
      <c r="B33" s="2">
        <v>45316</v>
      </c>
      <c r="C33" s="1" t="s">
        <v>60</v>
      </c>
      <c r="D33" s="2">
        <v>45317</v>
      </c>
      <c r="E33" s="15">
        <f t="shared" si="0"/>
        <v>45317</v>
      </c>
      <c r="F33" s="20">
        <v>216108391.87</v>
      </c>
      <c r="G33" s="20">
        <v>130944053.27</v>
      </c>
      <c r="H33" s="20">
        <v>520720552.74000001</v>
      </c>
      <c r="I33" s="20">
        <v>0</v>
      </c>
      <c r="J33" s="20">
        <v>3987921624.3699999</v>
      </c>
      <c r="K33" s="20"/>
      <c r="L33" s="20"/>
      <c r="M33" s="20">
        <v>0</v>
      </c>
      <c r="N33" s="20">
        <v>3750000000</v>
      </c>
      <c r="O33" s="20">
        <v>0</v>
      </c>
      <c r="P33" s="20"/>
      <c r="Q33" s="20">
        <v>0</v>
      </c>
      <c r="R33" s="20">
        <v>36126917.240000002</v>
      </c>
      <c r="S33" s="20">
        <v>36126917.240000002</v>
      </c>
      <c r="T33" s="20"/>
      <c r="U33" s="20"/>
      <c r="V33" s="20"/>
      <c r="W33" s="20"/>
      <c r="X33" s="20">
        <v>1000628255.85</v>
      </c>
      <c r="Y33" s="20">
        <v>0</v>
      </c>
      <c r="Z33" s="20">
        <v>7510201827.4899998</v>
      </c>
      <c r="AA33" s="20">
        <v>167023567.63</v>
      </c>
      <c r="AB33" s="20">
        <v>94729018.030000001</v>
      </c>
      <c r="AC33" s="20">
        <v>23784448.73</v>
      </c>
      <c r="AD33" s="20">
        <v>2565257948.4200001</v>
      </c>
      <c r="AE33" s="20">
        <v>110821287.54000001</v>
      </c>
      <c r="AF33" s="20"/>
      <c r="AG33" s="20"/>
      <c r="AH33" s="20"/>
      <c r="AI33" s="20"/>
      <c r="AJ33" s="20">
        <v>162680826.21000001</v>
      </c>
      <c r="AK33" s="20">
        <v>11865546.25</v>
      </c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>
        <v>154599805.43000001</v>
      </c>
      <c r="AW33" s="20">
        <v>11357549.699999999</v>
      </c>
      <c r="AX33" s="20">
        <v>70724593.200000003</v>
      </c>
      <c r="AY33" s="20">
        <v>66957977.530000001</v>
      </c>
      <c r="AZ33" s="20">
        <v>44963071.509999998</v>
      </c>
      <c r="BA33" s="20">
        <v>44958566.869999997</v>
      </c>
      <c r="BB33" s="20">
        <v>71862436.359999999</v>
      </c>
      <c r="BC33" s="20">
        <v>63273135.649999999</v>
      </c>
      <c r="BD33" s="20"/>
      <c r="BE33" s="20"/>
      <c r="BF33" s="20"/>
      <c r="BG33" s="20"/>
      <c r="BH33" s="20"/>
      <c r="BI33" s="20"/>
      <c r="BJ33" s="20">
        <v>3056846376.0700002</v>
      </c>
      <c r="BK33" s="20">
        <v>327243744.23000002</v>
      </c>
      <c r="BL33" s="20">
        <v>8881455.1799999997</v>
      </c>
      <c r="BM33" s="20"/>
      <c r="BN33" s="20">
        <v>15471770.16</v>
      </c>
      <c r="BO33" s="20">
        <v>192153.39</v>
      </c>
      <c r="BP33" s="20"/>
      <c r="BQ33" s="20"/>
      <c r="BR33" s="20"/>
      <c r="BS33" s="20"/>
      <c r="BT33" s="20">
        <v>320506152.50999999</v>
      </c>
      <c r="BU33" s="20">
        <v>303735418.54000002</v>
      </c>
      <c r="BV33" s="20">
        <v>57249777.079999998</v>
      </c>
      <c r="BW33" s="20"/>
      <c r="BX33" s="20"/>
      <c r="BY33" s="20"/>
      <c r="BZ33" s="20">
        <v>258967460.33000001</v>
      </c>
      <c r="CA33" s="20">
        <v>258865710</v>
      </c>
      <c r="CB33" s="20">
        <v>17214635.300000001</v>
      </c>
      <c r="CC33" s="20">
        <v>868540.63</v>
      </c>
      <c r="CD33" s="20">
        <v>678291250.55999994</v>
      </c>
      <c r="CE33" s="20">
        <v>563661822.55999994</v>
      </c>
      <c r="CF33" s="20">
        <v>2378555125.5100002</v>
      </c>
      <c r="CG33" s="20">
        <v>81810936.060000002</v>
      </c>
      <c r="CH33" s="19">
        <v>315.74639999999999</v>
      </c>
      <c r="CI33" s="19">
        <v>204.15799999999999</v>
      </c>
    </row>
    <row r="34" spans="1:87" ht="14.45" customHeight="1" x14ac:dyDescent="0.25">
      <c r="A34" s="4"/>
      <c r="B34" s="2">
        <v>45317</v>
      </c>
      <c r="C34" s="1" t="s">
        <v>60</v>
      </c>
      <c r="D34" s="2">
        <v>45318</v>
      </c>
      <c r="E34" s="15">
        <f t="shared" si="0"/>
        <v>45318</v>
      </c>
      <c r="F34" s="20">
        <v>190764677.36000001</v>
      </c>
      <c r="G34" s="20">
        <v>112432251.56</v>
      </c>
      <c r="H34" s="20">
        <v>525956296.57999998</v>
      </c>
      <c r="I34" s="20">
        <v>0</v>
      </c>
      <c r="J34" s="20">
        <v>3989177092.3699999</v>
      </c>
      <c r="K34" s="20"/>
      <c r="L34" s="20"/>
      <c r="M34" s="20">
        <v>0</v>
      </c>
      <c r="N34" s="20">
        <v>3717000000</v>
      </c>
      <c r="O34" s="20">
        <v>0</v>
      </c>
      <c r="P34" s="20"/>
      <c r="Q34" s="20">
        <v>0</v>
      </c>
      <c r="R34" s="20">
        <v>36182082.090000004</v>
      </c>
      <c r="S34" s="20">
        <v>36182082.090000004</v>
      </c>
      <c r="T34" s="20"/>
      <c r="U34" s="20"/>
      <c r="V34" s="20"/>
      <c r="W34" s="20"/>
      <c r="X34" s="20">
        <v>1000628255.85</v>
      </c>
      <c r="Y34" s="20">
        <v>0</v>
      </c>
      <c r="Z34" s="20">
        <v>7458404717.0299997</v>
      </c>
      <c r="AA34" s="20">
        <v>148567158.13</v>
      </c>
      <c r="AB34" s="20">
        <v>93072940.109999999</v>
      </c>
      <c r="AC34" s="20">
        <v>23631226</v>
      </c>
      <c r="AD34" s="20">
        <v>2580202420.79</v>
      </c>
      <c r="AE34" s="20">
        <v>123070839.92</v>
      </c>
      <c r="AF34" s="20"/>
      <c r="AG34" s="20"/>
      <c r="AH34" s="20"/>
      <c r="AI34" s="20"/>
      <c r="AJ34" s="20">
        <v>148690327.41</v>
      </c>
      <c r="AK34" s="20">
        <v>11883413.560000001</v>
      </c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>
        <v>127740600.65000001</v>
      </c>
      <c r="AW34" s="20">
        <v>11051939.98</v>
      </c>
      <c r="AX34" s="20">
        <v>68599625.329999998</v>
      </c>
      <c r="AY34" s="20">
        <v>64874440.030000001</v>
      </c>
      <c r="AZ34" s="20">
        <v>32771481.32</v>
      </c>
      <c r="BA34" s="20">
        <v>32738867.399999999</v>
      </c>
      <c r="BB34" s="20">
        <v>69526169.260000005</v>
      </c>
      <c r="BC34" s="20">
        <v>64527466.789999999</v>
      </c>
      <c r="BD34" s="20"/>
      <c r="BE34" s="20"/>
      <c r="BF34" s="20"/>
      <c r="BG34" s="20"/>
      <c r="BH34" s="20"/>
      <c r="BI34" s="20"/>
      <c r="BJ34" s="20">
        <v>3011172305.8499999</v>
      </c>
      <c r="BK34" s="20">
        <v>325994607.72000003</v>
      </c>
      <c r="BL34" s="20">
        <v>8673195.4700000007</v>
      </c>
      <c r="BM34" s="20"/>
      <c r="BN34" s="20">
        <v>11293339.98</v>
      </c>
      <c r="BO34" s="20">
        <v>192305.67</v>
      </c>
      <c r="BP34" s="20"/>
      <c r="BQ34" s="20"/>
      <c r="BR34" s="20"/>
      <c r="BS34" s="20"/>
      <c r="BT34" s="20">
        <v>408223393.88</v>
      </c>
      <c r="BU34" s="20">
        <v>388702254.81999999</v>
      </c>
      <c r="BV34" s="20">
        <v>57249777.079999998</v>
      </c>
      <c r="BW34" s="20"/>
      <c r="BX34" s="20"/>
      <c r="BY34" s="20"/>
      <c r="BZ34" s="20">
        <v>201949646.88999999</v>
      </c>
      <c r="CA34" s="20">
        <v>201854130</v>
      </c>
      <c r="CB34" s="20">
        <v>14256308.67</v>
      </c>
      <c r="CC34" s="20">
        <v>493822.88</v>
      </c>
      <c r="CD34" s="20">
        <v>701645661.97000003</v>
      </c>
      <c r="CE34" s="20">
        <v>591242513.37</v>
      </c>
      <c r="CF34" s="20">
        <v>2309526643.8800001</v>
      </c>
      <c r="CG34" s="20">
        <v>81498651.930000007</v>
      </c>
      <c r="CH34" s="19">
        <v>322.94080000000002</v>
      </c>
      <c r="CI34" s="19">
        <v>182.29400000000001</v>
      </c>
    </row>
    <row r="35" spans="1:87" ht="14.45" customHeight="1" x14ac:dyDescent="0.25">
      <c r="A35" s="4"/>
      <c r="B35" s="2">
        <v>45320</v>
      </c>
      <c r="C35" s="1" t="s">
        <v>60</v>
      </c>
      <c r="D35" s="2">
        <v>45321</v>
      </c>
      <c r="E35" s="15">
        <f t="shared" si="0"/>
        <v>45321</v>
      </c>
      <c r="F35" s="20">
        <v>214169334.68000001</v>
      </c>
      <c r="G35" s="20">
        <v>128651866.08</v>
      </c>
      <c r="H35" s="20">
        <v>513616067.23000002</v>
      </c>
      <c r="I35" s="20">
        <v>0</v>
      </c>
      <c r="J35" s="20">
        <v>3989088886.1700001</v>
      </c>
      <c r="K35" s="20"/>
      <c r="L35" s="20"/>
      <c r="M35" s="20">
        <v>0</v>
      </c>
      <c r="N35" s="20">
        <v>3735000000</v>
      </c>
      <c r="O35" s="20">
        <v>0</v>
      </c>
      <c r="P35" s="20"/>
      <c r="Q35" s="20">
        <v>0</v>
      </c>
      <c r="R35" s="20">
        <v>36373281.759999998</v>
      </c>
      <c r="S35" s="20">
        <v>36373281.759999998</v>
      </c>
      <c r="T35" s="20"/>
      <c r="U35" s="20"/>
      <c r="V35" s="20"/>
      <c r="W35" s="20"/>
      <c r="X35" s="20">
        <v>1000628255.85</v>
      </c>
      <c r="Y35" s="20">
        <v>0</v>
      </c>
      <c r="Z35" s="20">
        <v>7487572212.3900003</v>
      </c>
      <c r="AA35" s="20">
        <v>164978046.24000001</v>
      </c>
      <c r="AB35" s="20">
        <v>93753881.310000002</v>
      </c>
      <c r="AC35" s="20">
        <v>24503777.079999998</v>
      </c>
      <c r="AD35" s="20">
        <v>2587681209.1500001</v>
      </c>
      <c r="AE35" s="20">
        <v>124595233.56</v>
      </c>
      <c r="AF35" s="20"/>
      <c r="AG35" s="20"/>
      <c r="AH35" s="20"/>
      <c r="AI35" s="20"/>
      <c r="AJ35" s="20">
        <v>158518023.65000001</v>
      </c>
      <c r="AK35" s="20">
        <v>11945577.82</v>
      </c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>
        <v>113992766.62</v>
      </c>
      <c r="AW35" s="20">
        <v>11151420.439999999</v>
      </c>
      <c r="AX35" s="20">
        <v>48291659.890000001</v>
      </c>
      <c r="AY35" s="20">
        <v>44255498.43</v>
      </c>
      <c r="AZ35" s="20">
        <v>44317.35</v>
      </c>
      <c r="BA35" s="20"/>
      <c r="BB35" s="20">
        <v>61529477.780000001</v>
      </c>
      <c r="BC35" s="20">
        <v>55974482.219999999</v>
      </c>
      <c r="BD35" s="20"/>
      <c r="BE35" s="20"/>
      <c r="BF35" s="20"/>
      <c r="BG35" s="20"/>
      <c r="BH35" s="20"/>
      <c r="BI35" s="20"/>
      <c r="BJ35" s="20">
        <v>2949489454.3000002</v>
      </c>
      <c r="BK35" s="20">
        <v>265931781.16</v>
      </c>
      <c r="BL35" s="20">
        <v>9474442.2599999998</v>
      </c>
      <c r="BM35" s="20"/>
      <c r="BN35" s="20">
        <v>12402875.65</v>
      </c>
      <c r="BO35" s="20">
        <v>192966.49</v>
      </c>
      <c r="BP35" s="20"/>
      <c r="BQ35" s="20"/>
      <c r="BR35" s="20"/>
      <c r="BS35" s="20"/>
      <c r="BT35" s="20">
        <v>335137404.32999998</v>
      </c>
      <c r="BU35" s="20">
        <v>321684931.06</v>
      </c>
      <c r="BV35" s="20">
        <v>120516820.40000001</v>
      </c>
      <c r="BW35" s="20"/>
      <c r="BX35" s="20"/>
      <c r="BY35" s="20"/>
      <c r="BZ35" s="20">
        <v>189028689.36000001</v>
      </c>
      <c r="CA35" s="20">
        <v>188905500</v>
      </c>
      <c r="CB35" s="20">
        <v>12267349.34</v>
      </c>
      <c r="CC35" s="20">
        <v>334112.59000000003</v>
      </c>
      <c r="CD35" s="20">
        <v>678827581.34000003</v>
      </c>
      <c r="CE35" s="20">
        <v>511117510.13999999</v>
      </c>
      <c r="CF35" s="20">
        <v>2270661872.96</v>
      </c>
      <c r="CG35" s="20">
        <v>66482945.289999999</v>
      </c>
      <c r="CH35" s="19">
        <v>329.75279999999998</v>
      </c>
      <c r="CI35" s="19">
        <v>248.15090000000001</v>
      </c>
    </row>
    <row r="36" spans="1:87" ht="14.45" customHeight="1" x14ac:dyDescent="0.25">
      <c r="A36" s="4"/>
      <c r="B36" s="2">
        <v>45321</v>
      </c>
      <c r="C36" s="1" t="s">
        <v>60</v>
      </c>
      <c r="D36" s="2">
        <v>45322</v>
      </c>
      <c r="E36" s="15">
        <f t="shared" si="0"/>
        <v>45322</v>
      </c>
      <c r="F36" s="20">
        <v>230990244.44999999</v>
      </c>
      <c r="G36" s="20">
        <v>130958151.65000001</v>
      </c>
      <c r="H36" s="20">
        <v>522132114.05000001</v>
      </c>
      <c r="I36" s="20">
        <v>0</v>
      </c>
      <c r="J36" s="20">
        <v>3989453261.8699999</v>
      </c>
      <c r="K36" s="20"/>
      <c r="L36" s="20"/>
      <c r="M36" s="20">
        <v>0</v>
      </c>
      <c r="N36" s="20">
        <v>3625000000</v>
      </c>
      <c r="O36" s="20">
        <v>0</v>
      </c>
      <c r="P36" s="20"/>
      <c r="Q36" s="20">
        <v>0</v>
      </c>
      <c r="R36" s="20">
        <v>36474465.469999999</v>
      </c>
      <c r="S36" s="20">
        <v>36474465.469999999</v>
      </c>
      <c r="T36" s="20"/>
      <c r="U36" s="20"/>
      <c r="V36" s="20"/>
      <c r="W36" s="20"/>
      <c r="X36" s="20">
        <v>1000628255.85</v>
      </c>
      <c r="Y36" s="20">
        <v>0</v>
      </c>
      <c r="Z36" s="20">
        <v>7403374518.9499998</v>
      </c>
      <c r="AA36" s="20">
        <v>167385306.08000001</v>
      </c>
      <c r="AB36" s="20">
        <v>93739916.810000002</v>
      </c>
      <c r="AC36" s="20">
        <v>24878119.460000001</v>
      </c>
      <c r="AD36" s="20">
        <v>2563786492</v>
      </c>
      <c r="AE36" s="20">
        <v>122738325.26000001</v>
      </c>
      <c r="AF36" s="20"/>
      <c r="AG36" s="20"/>
      <c r="AH36" s="20"/>
      <c r="AI36" s="20"/>
      <c r="AJ36" s="20">
        <v>179073667.36000001</v>
      </c>
      <c r="AK36" s="20">
        <v>12024985.470000001</v>
      </c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>
        <v>115842049.23999999</v>
      </c>
      <c r="AW36" s="20">
        <v>11177140.17</v>
      </c>
      <c r="AX36" s="20">
        <v>56673530.600000001</v>
      </c>
      <c r="AY36" s="20">
        <v>52940053.390000001</v>
      </c>
      <c r="AZ36" s="20">
        <v>58730.37</v>
      </c>
      <c r="BA36" s="20"/>
      <c r="BB36" s="20">
        <v>49556298.619999997</v>
      </c>
      <c r="BC36" s="20">
        <v>45388934.340000004</v>
      </c>
      <c r="BD36" s="20"/>
      <c r="BE36" s="20"/>
      <c r="BF36" s="20"/>
      <c r="BG36" s="20"/>
      <c r="BH36" s="20"/>
      <c r="BI36" s="20"/>
      <c r="BJ36" s="20">
        <v>2951897598.1700001</v>
      </c>
      <c r="BK36" s="20">
        <v>266802766.02000001</v>
      </c>
      <c r="BL36" s="20">
        <v>9704621.6799999997</v>
      </c>
      <c r="BM36" s="20"/>
      <c r="BN36" s="20">
        <v>12335340.640000001</v>
      </c>
      <c r="BO36" s="20">
        <v>192719.74</v>
      </c>
      <c r="BP36" s="20"/>
      <c r="BQ36" s="20"/>
      <c r="BR36" s="20"/>
      <c r="BS36" s="20"/>
      <c r="BT36" s="20">
        <v>428165132.83999997</v>
      </c>
      <c r="BU36" s="20">
        <v>417651783.30000001</v>
      </c>
      <c r="BV36" s="20">
        <v>120516820.40000001</v>
      </c>
      <c r="BW36" s="20"/>
      <c r="BX36" s="20"/>
      <c r="BY36" s="20"/>
      <c r="BZ36" s="20">
        <v>94732748.359999999</v>
      </c>
      <c r="CA36" s="20">
        <v>94715500</v>
      </c>
      <c r="CB36" s="20">
        <v>12063332.35</v>
      </c>
      <c r="CC36" s="20">
        <v>494844.97</v>
      </c>
      <c r="CD36" s="20">
        <v>677517996.26999998</v>
      </c>
      <c r="CE36" s="20">
        <v>513054848.00999999</v>
      </c>
      <c r="CF36" s="20">
        <v>2274379601.9000001</v>
      </c>
      <c r="CG36" s="20">
        <v>66700691.5</v>
      </c>
      <c r="CH36" s="19">
        <v>325.51179999999999</v>
      </c>
      <c r="CI36" s="19">
        <v>250.94990000000001</v>
      </c>
    </row>
    <row r="37" spans="1:87" ht="14.45" customHeight="1" x14ac:dyDescent="0.25">
      <c r="A37" s="4"/>
      <c r="B37" s="2">
        <v>45322</v>
      </c>
      <c r="C37" s="1" t="s">
        <v>61</v>
      </c>
      <c r="D37" s="2"/>
      <c r="E37" s="15" t="str">
        <f t="shared" si="0"/>
        <v>01.02.2024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19">
        <v>347.71589999999998</v>
      </c>
      <c r="CI37" s="19">
        <v>188.21469999999999</v>
      </c>
    </row>
    <row r="60" spans="56:56" x14ac:dyDescent="0.25">
      <c r="BD60" s="20"/>
    </row>
  </sheetData>
  <mergeCells count="45"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</mergeCells>
  <conditionalFormatting sqref="BD60">
    <cfRule type="expression" dxfId="1" priority="2">
      <formula>$C60="1"</formula>
    </cfRule>
  </conditionalFormatting>
  <conditionalFormatting sqref="E15:CI37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2022-03-30T12:07:52Z</dcterms:created>
  <dcterms:modified xsi:type="dcterms:W3CDTF">2024-02-09T14:07:11Z</dcterms:modified>
</cp:coreProperties>
</file>