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 defaultThemeVersion="124226"/>
  <bookViews>
    <workbookView xWindow="1155" yWindow="1155" windowWidth="17280" windowHeight="10050" firstSheet="1" activeTab="1"/>
  </bookViews>
  <sheets>
    <sheet name="G2TempSheet" sheetId="3" state="veryHidden" r:id="rId1"/>
    <sheet name="dod5" sheetId="2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Det_EP_FILTER" hidden="1">G2TempSheet!$F$5</definedName>
    <definedName name="ClDSOutBlSrcLoadDet_K111" hidden="1">G2TempSheet!$I$5</definedName>
    <definedName name="ClDSOutBlSrcLoadDet_K111_NAME" hidden="1">G2TempSheet!$K$5</definedName>
    <definedName name="ClDSOutBlSrcLoadDet_K111_TXT" hidden="1">G2TempSheet!$J$5</definedName>
    <definedName name="ClDSOutBlSrcLoadDet_MFO" hidden="1">G2TempSheet!$C$5</definedName>
    <definedName name="ClDSOutBlSrcLoadDet_N_ZP" hidden="1">G2TempSheet!$H$5</definedName>
    <definedName name="ClDSOutBlSrcLoadDet_R020" hidden="1">G2TempSheet!$G$5</definedName>
    <definedName name="ClDSOutBlSrcLoadDet_SOURCE_MNEMO" hidden="1">G2TempSheet!$E$5</definedName>
    <definedName name="ClDSOutBlSrcLoadDet_T070" hidden="1">G2TempSheet!$L$5</definedName>
    <definedName name="ClDSOutBlSrcLoadDet_T070_I" hidden="1">G2TempSheet!$N$5</definedName>
    <definedName name="ClDSOutBlSrcLoadDet_T070_U" hidden="1">G2TempSheet!$M$5</definedName>
    <definedName name="ClDSOutBlSrcLoadDet_T070B" hidden="1">G2TempSheet!$R$5</definedName>
    <definedName name="ClDSOutBlSrcLoadDet_T070B_I" hidden="1">G2TempSheet!$T$5</definedName>
    <definedName name="ClDSOutBlSrcLoadDet_T070B_U" hidden="1">G2TempSheet!$S$5</definedName>
    <definedName name="ClDSOutBlSrcLoadDet_T070D" hidden="1">G2TempSheet!$O$5</definedName>
    <definedName name="ClDSOutBlSrcLoadDet_T070D_I" hidden="1">G2TempSheet!$Q$5</definedName>
    <definedName name="ClDSOutBlSrcLoadDet_T070D_U" hidden="1">G2TempSheet!$P$5</definedName>
    <definedName name="ClDSOutBlSrcLoadDet_T07E" hidden="1">G2TempSheet!$U$5</definedName>
    <definedName name="ClDSOutBlSrcLoadDet_T07E_I" hidden="1">G2TempSheet!$W$5</definedName>
    <definedName name="ClDSOutBlSrcLoadDet_T07E_U" hidden="1">G2TempSheet!$V$5</definedName>
    <definedName name="ClDSOutBlSrcLoadDet_T07EB" hidden="1">G2TempSheet!$AA$5</definedName>
    <definedName name="ClDSOutBlSrcLoadDet_T07EB_I" hidden="1">G2TempSheet!$AC$5</definedName>
    <definedName name="ClDSOutBlSrcLoadDet_T07EB_U" hidden="1">G2TempSheet!$AB$5</definedName>
    <definedName name="ClDSOutBlSrcLoadDet_T07ED" hidden="1">G2TempSheet!$X$5</definedName>
    <definedName name="ClDSOutBlSrcLoadDet_T07ED_I" hidden="1">G2TempSheet!$Z$5</definedName>
    <definedName name="ClDSOutBlSrcLoadDet_T07ED_U" hidden="1">G2TempSheet!$Y$5</definedName>
    <definedName name="ClDSOutBlSrcLoadDet_TU" hidden="1">G2TempSheet!$D$5</definedName>
    <definedName name="ClDSOutBlSrcLoadRange">'dod5'!$A$13:$W$102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2" i="2" l="1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D12" i="2" s="1"/>
  <c r="E12" i="2" s="1"/>
  <c r="F12" i="2" s="1"/>
  <c r="G12" i="2" s="1"/>
  <c r="H12" i="2" s="1"/>
  <c r="I12" i="2" s="1"/>
  <c r="J12" i="2" s="1"/>
  <c r="K12" i="2" s="1"/>
  <c r="L12" i="2" s="1"/>
  <c r="M12" i="2" s="1"/>
  <c r="N12" i="2" s="1"/>
  <c r="O12" i="2" s="1"/>
  <c r="P12" i="2" s="1"/>
  <c r="Q12" i="2" s="1"/>
  <c r="R12" i="2" s="1"/>
  <c r="S12" i="2" s="1"/>
  <c r="T12" i="2" s="1"/>
  <c r="U12" i="2" s="1"/>
  <c r="V12" i="2" s="1"/>
  <c r="W12" i="2" s="1"/>
  <c r="A1" i="2" l="1"/>
  <c r="E7" i="2" s="1"/>
  <c r="D104" i="2" l="1"/>
  <c r="I111" i="2"/>
  <c r="I108" i="2"/>
  <c r="I110" i="2" l="1"/>
  <c r="I107" i="2"/>
  <c r="I104" i="2"/>
</calcChain>
</file>

<file path=xl/sharedStrings.xml><?xml version="1.0" encoding="utf-8"?>
<sst xmlns="http://schemas.openxmlformats.org/spreadsheetml/2006/main" count="225" uniqueCount="215">
  <si>
    <t>№ з/п</t>
  </si>
  <si>
    <t xml:space="preserve"> усього  </t>
  </si>
  <si>
    <t xml:space="preserve"> усього </t>
  </si>
  <si>
    <t xml:space="preserve">національна валюта </t>
  </si>
  <si>
    <t xml:space="preserve"> іноземна валюта </t>
  </si>
  <si>
    <t xml:space="preserve"> іноземна валюта</t>
  </si>
  <si>
    <t>(дата)</t>
  </si>
  <si>
    <t>Виконавець</t>
  </si>
  <si>
    <t>Назва розділу економічної діяльності</t>
  </si>
  <si>
    <t>Розділ економічної діяльності</t>
  </si>
  <si>
    <t>Найменування банку</t>
  </si>
  <si>
    <t>Усього</t>
  </si>
  <si>
    <t>Залишки коштів за кредитами,
наданими суб'єктам
господарювання</t>
  </si>
  <si>
    <t>Затишки коштів за непрацюючими
кредитами, наданими суб'єктам
господарювання</t>
  </si>
  <si>
    <t>Сума експозиції під ризиком за
кредитами, натаними суб'єктам
господарювання</t>
  </si>
  <si>
    <t>Сума експозиції під ризиком за
непрацюючими кредитами, натаними
суб'єктам господарювання</t>
  </si>
  <si>
    <t>(тис. грн.)</t>
  </si>
  <si>
    <t>Розподіл кредитів, наданих суб'єктам господарювання у національній та іноземній валютах за видами економічної діяльності, що класифікуються за розділами, з них непрацюючих у визначенні, наведеному в Положенні № 351" відповідно до постанови Правління Національного банку України від 15 лютого 2018 року № 11</t>
  </si>
  <si>
    <t>Затишки коштів за дефолтними
кредитами, наданими суб'єктам
господарювання</t>
  </si>
  <si>
    <t>Сума експозиції під ризиком за
дефолтними кредитами, натаними
суб'єктам господарювання</t>
  </si>
  <si>
    <t>3.421 Developer , Russian Edition</t>
  </si>
  <si>
    <t>ClDSOutBlOption:</t>
  </si>
  <si>
    <t>Постанова №11. Додаток 3. Розподіл кредитів, наданих суб’єктам господарювання за видами економічної діяльності, що класифікуються за розділами</t>
  </si>
  <si>
    <t>K111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</si>
  <si>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N_ZP</t>
  </si>
  <si>
    <t xml:space="preserve"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String R020 {Бал. рах.} 4 0 {{Width = 85} {Alignment = taCenter}} Integer N_ZP </t>
  </si>
  <si>
    <t>SRC_TABLE1 30086 RN_DATA_D51 ID_RN_DATA_D51_SQ {} {}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</si>
  <si>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</si>
  <si>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</si>
  <si>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</si>
  <si>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</si>
  <si>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</si>
  <si>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1</t>
  </si>
  <si>
    <t>Сільське господарство, мисливство та надання пов'язаних із ними послуг</t>
  </si>
  <si>
    <t>2</t>
  </si>
  <si>
    <t>Лісове господарство та лісозаготівлі</t>
  </si>
  <si>
    <t>3</t>
  </si>
  <si>
    <t>Рибне господарство</t>
  </si>
  <si>
    <t>5</t>
  </si>
  <si>
    <t>Добування кам'яного та бурого вугілля</t>
  </si>
  <si>
    <t>6</t>
  </si>
  <si>
    <t>Добування сирої нафти та природного газу</t>
  </si>
  <si>
    <t>7</t>
  </si>
  <si>
    <t>Добування металевих руд</t>
  </si>
  <si>
    <t>8</t>
  </si>
  <si>
    <t>Добування інших корисних копалин та розроблення кар'їрів</t>
  </si>
  <si>
    <t>9</t>
  </si>
  <si>
    <t>Надання допоміжних послуг у сфері добувної промисловості та розроблення кар'їрів</t>
  </si>
  <si>
    <t>10</t>
  </si>
  <si>
    <t>Виробництво харчових продуктів</t>
  </si>
  <si>
    <t>11</t>
  </si>
  <si>
    <t>Виробництво напоїв</t>
  </si>
  <si>
    <t>12</t>
  </si>
  <si>
    <t>Виробництво тютюнових виробів</t>
  </si>
  <si>
    <t>13</t>
  </si>
  <si>
    <t>Текстильне виробництво</t>
  </si>
  <si>
    <t>14</t>
  </si>
  <si>
    <t>Виробництво одягу</t>
  </si>
  <si>
    <t>15</t>
  </si>
  <si>
    <t>Виробництво шкіри, виробів зі шкіри та інших матеріалів</t>
  </si>
  <si>
    <t>16</t>
  </si>
  <si>
    <t>Оброблення деревини та виготовлення виробів з деревини та корка, крім меблів; виготовлення виробів із соломки та рослинних матеріалів для плетін</t>
  </si>
  <si>
    <t>17</t>
  </si>
  <si>
    <t>Виробництво паперу та паперових виробів</t>
  </si>
  <si>
    <t>18</t>
  </si>
  <si>
    <t>Поліграфічна діяльність, тиражування записаної інформації</t>
  </si>
  <si>
    <t>19</t>
  </si>
  <si>
    <t>Виробництво коксу та продуктів нафтоперероблення</t>
  </si>
  <si>
    <t>20</t>
  </si>
  <si>
    <t>Виробництво хімічних речовин і хімічної продукції</t>
  </si>
  <si>
    <t>21</t>
  </si>
  <si>
    <t>Виробництво основних фармацевтичних продуктів і фармацевтичних препаратів</t>
  </si>
  <si>
    <t>22</t>
  </si>
  <si>
    <t>Виробництво гумових і пластмасових виробів</t>
  </si>
  <si>
    <t>23</t>
  </si>
  <si>
    <t>Виробництво іншої неметалевої мінеральної продукції</t>
  </si>
  <si>
    <t>24</t>
  </si>
  <si>
    <t>Металургійне виробництво</t>
  </si>
  <si>
    <t>25</t>
  </si>
  <si>
    <t>Виробництво готових металевих виробів, крім машин і устатковання</t>
  </si>
  <si>
    <t>26</t>
  </si>
  <si>
    <t>Виробництво комп'ютерів, електронної та оптичної продукції</t>
  </si>
  <si>
    <t>27</t>
  </si>
  <si>
    <t>Виробництво електричного устатковання</t>
  </si>
  <si>
    <t>28</t>
  </si>
  <si>
    <t>Виробництво машин і устатковання, н.в.і.у.</t>
  </si>
  <si>
    <t>29</t>
  </si>
  <si>
    <t>Виробництво автотранспортних засобів, причепів і напівпричепів</t>
  </si>
  <si>
    <t>30</t>
  </si>
  <si>
    <t>Виробництво інших транспортних засобів</t>
  </si>
  <si>
    <t>31</t>
  </si>
  <si>
    <t>Виробництво меблів</t>
  </si>
  <si>
    <t>32</t>
  </si>
  <si>
    <t>Виробництво іншої продукції</t>
  </si>
  <si>
    <t>33</t>
  </si>
  <si>
    <t>Ремонт і монтаж машин і устатковання</t>
  </si>
  <si>
    <t>35</t>
  </si>
  <si>
    <t>Постачання електроенергії, газу, пари та кондиційованого повітря</t>
  </si>
  <si>
    <t>36</t>
  </si>
  <si>
    <t>Забір, очищення та постачання води</t>
  </si>
  <si>
    <t>37</t>
  </si>
  <si>
    <t>Каналізація, відведення й очищення стічних вод</t>
  </si>
  <si>
    <t>38</t>
  </si>
  <si>
    <t>Збирання, оброблення й видалення відходів; відновлення матеріалів</t>
  </si>
  <si>
    <t>39</t>
  </si>
  <si>
    <t>інша діяльність щодо поводження з відходами</t>
  </si>
  <si>
    <t>41</t>
  </si>
  <si>
    <t>Будівництво будівель</t>
  </si>
  <si>
    <t>42</t>
  </si>
  <si>
    <t>Будівництво споруд</t>
  </si>
  <si>
    <t>43</t>
  </si>
  <si>
    <t>Спеціалізовані будівельні роботи</t>
  </si>
  <si>
    <t>45</t>
  </si>
  <si>
    <t>Оптова та роздрібна торгівля автотранспортними засобами та мотоциклами, їх ремонт</t>
  </si>
  <si>
    <t>46</t>
  </si>
  <si>
    <t>Оптова торгівля, крім торгівлі автотранспортними засобами та мотоциклами</t>
  </si>
  <si>
    <t>47</t>
  </si>
  <si>
    <t>Роздрібна торгівля, крім торгівлі автотранспортними засобами та мотоциклами</t>
  </si>
  <si>
    <t>49</t>
  </si>
  <si>
    <t>Наземний і трубопровідний транспорт</t>
  </si>
  <si>
    <t>50</t>
  </si>
  <si>
    <t>Водний транспорт</t>
  </si>
  <si>
    <t>51</t>
  </si>
  <si>
    <t>Авіаційний транспорт</t>
  </si>
  <si>
    <t>52</t>
  </si>
  <si>
    <t>Складське господарство та допоміжна діяльність у сфері транспорту</t>
  </si>
  <si>
    <t>53</t>
  </si>
  <si>
    <t>Поштова та кур'їрська діяльність</t>
  </si>
  <si>
    <t>55</t>
  </si>
  <si>
    <t>Тимчасове розміщування</t>
  </si>
  <si>
    <t>56</t>
  </si>
  <si>
    <t>Діяльність із забезпечення стравами та напоями</t>
  </si>
  <si>
    <t>58</t>
  </si>
  <si>
    <t>Видавнича діяльність</t>
  </si>
  <si>
    <t>59</t>
  </si>
  <si>
    <t>Виробництво кіно- та відеофільмів, телевізійних програм, видання звукозаписів</t>
  </si>
  <si>
    <t>60</t>
  </si>
  <si>
    <t>Діяльність у сфері радіомовлення та телевізійного мовлення</t>
  </si>
  <si>
    <t>61</t>
  </si>
  <si>
    <t>Телекомунікації (електрозв'язок)</t>
  </si>
  <si>
    <t>62</t>
  </si>
  <si>
    <t>Комп'ютерне програмування, консультування та пов'язана з ними діяльність</t>
  </si>
  <si>
    <t>63</t>
  </si>
  <si>
    <t>Надання інформаційних послуг</t>
  </si>
  <si>
    <t>64</t>
  </si>
  <si>
    <t>Надання фінансових послуг, крім страхування та пенсійного забезпечення</t>
  </si>
  <si>
    <t>65</t>
  </si>
  <si>
    <t>Страхування, перестрахування та недержавне пенсійне забезпечення, крім обов'язкового соціального страхування</t>
  </si>
  <si>
    <t>66</t>
  </si>
  <si>
    <t>Допоміжна діяльність у сферах фінансових послуг і страхування</t>
  </si>
  <si>
    <t>68</t>
  </si>
  <si>
    <t>Операції з нерухомим майном</t>
  </si>
  <si>
    <t>69</t>
  </si>
  <si>
    <t>Діяльність у сферах права та бухгалтерського обліку</t>
  </si>
  <si>
    <t>70</t>
  </si>
  <si>
    <t>Діяльність головних управлінь (хед-офісів); консультування з питань керування</t>
  </si>
  <si>
    <t>71</t>
  </si>
  <si>
    <t>Діяльність у сферах архітектури та інжинірингу; технічні випробування та дослідження</t>
  </si>
  <si>
    <t>72</t>
  </si>
  <si>
    <t>Наукові дослідження та розробки</t>
  </si>
  <si>
    <t>73</t>
  </si>
  <si>
    <t>Рекламна діяльність і дослідження кон'юнктури ринку</t>
  </si>
  <si>
    <t>74</t>
  </si>
  <si>
    <t>інша професійна, наукова та технічна діяльність</t>
  </si>
  <si>
    <t>75</t>
  </si>
  <si>
    <t>Ветеринарна діяльність</t>
  </si>
  <si>
    <t>77</t>
  </si>
  <si>
    <t>Оренда, прокат і лізинг</t>
  </si>
  <si>
    <t>78</t>
  </si>
  <si>
    <t>Діяльність із працевлаштування</t>
  </si>
  <si>
    <t>79</t>
  </si>
  <si>
    <t>Діяльність туристичних агентств, туристичних операторів, надання інших послуг із бронювання та пов'язана з цим діяльність</t>
  </si>
  <si>
    <t>80</t>
  </si>
  <si>
    <t>Діяльність охоронних служб та проведення розслідувань</t>
  </si>
  <si>
    <t>81</t>
  </si>
  <si>
    <t>Обслуговування будинків і територій</t>
  </si>
  <si>
    <t>82</t>
  </si>
  <si>
    <t>Адміністративна та допоміжна офісна діяльність, інші допоміжні комерційні послуги</t>
  </si>
  <si>
    <t>84</t>
  </si>
  <si>
    <t>Державне управління й оборона; обов'язкове соціальне страхування</t>
  </si>
  <si>
    <t>85</t>
  </si>
  <si>
    <t>Освіта</t>
  </si>
  <si>
    <t>86</t>
  </si>
  <si>
    <t>Охорона здоров'я</t>
  </si>
  <si>
    <t>87</t>
  </si>
  <si>
    <t>Надання послуг догляду із забезпеченням проживання</t>
  </si>
  <si>
    <t>88</t>
  </si>
  <si>
    <t>Надання соціальної допомоги без забезпечення проживання</t>
  </si>
  <si>
    <t>90</t>
  </si>
  <si>
    <t>Діяльність у сфері творчості, мистецтва та розваг</t>
  </si>
  <si>
    <t>91</t>
  </si>
  <si>
    <t>Функціювання бібліотек, архівів, музеїв та інших закладів культури</t>
  </si>
  <si>
    <t>92</t>
  </si>
  <si>
    <t>Організування азартних ігор</t>
  </si>
  <si>
    <t>93</t>
  </si>
  <si>
    <t>Діяльність у сфері спорту, організування відпочинку та розваг</t>
  </si>
  <si>
    <t>94</t>
  </si>
  <si>
    <t>Діяльність громадських організацій</t>
  </si>
  <si>
    <t>95</t>
  </si>
  <si>
    <t>Ремонт комп'ютерів, побутових виробів і предметів особистого вжитку</t>
  </si>
  <si>
    <t>96</t>
  </si>
  <si>
    <t>Надання інших індивідуальних послуг</t>
  </si>
  <si>
    <t>97</t>
  </si>
  <si>
    <t>Діяльність домашніх господарств як роботодавців для домашньої прислуги</t>
  </si>
  <si>
    <t>98</t>
  </si>
  <si>
    <t>Діяльність домашніх господарств як виробників товарів та послуг для власного споживання</t>
  </si>
  <si>
    <t>99</t>
  </si>
  <si>
    <t>Діяльність екстериторіальних організацій і органів</t>
  </si>
  <si>
    <t>Інше</t>
  </si>
  <si>
    <t>Для фізичних осіб (у т. ч. приватних нотаріусів та адвокатів) та нерезидентів</t>
  </si>
  <si>
    <t>Для новостворюваних суб’єктів господарювання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</si>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</sst>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49" fontId="2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2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0" fillId="0" borderId="0" xfId="0" quotePrefix="1"/>
    <xf numFmtId="14" fontId="0" fillId="0" borderId="0" xfId="0" applyNumberForma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4" fillId="2" borderId="9" xfId="0" applyNumberFormat="1" applyFont="1" applyFill="1" applyBorder="1" applyAlignment="1">
      <alignment horizontal="center" vertical="center" wrapText="1"/>
    </xf>
    <xf numFmtId="0" fontId="0" fillId="0" borderId="10" xfId="0" applyNumberFormat="1" applyBorder="1" applyAlignment="1">
      <alignment horizontal="center" vertical="center" wrapText="1"/>
    </xf>
    <xf numFmtId="0" fontId="0" fillId="0" borderId="11" xfId="0" applyNumberFormat="1" applyBorder="1" applyAlignment="1">
      <alignment horizontal="center" vertical="center" wrapText="1"/>
    </xf>
    <xf numFmtId="0" fontId="0" fillId="0" borderId="15" xfId="0" applyNumberFormat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0" fillId="0" borderId="16" xfId="0" applyNumberFormat="1" applyBorder="1" applyAlignment="1">
      <alignment horizontal="center" vertical="center" wrapText="1"/>
    </xf>
    <xf numFmtId="0" fontId="0" fillId="0" borderId="12" xfId="0" applyNumberFormat="1" applyBorder="1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4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ht="14.45" x14ac:dyDescent="0.3">
      <c r="A1" s="22" t="s">
        <v>20</v>
      </c>
    </row>
    <row r="4" spans="1:18" x14ac:dyDescent="0.25">
      <c r="A4" t="s">
        <v>21</v>
      </c>
      <c r="B4" s="22" t="s">
        <v>22</v>
      </c>
      <c r="C4" s="22" t="s">
        <v>23</v>
      </c>
      <c r="D4" s="22" t="s">
        <v>24</v>
      </c>
      <c r="E4" s="22" t="s">
        <v>25</v>
      </c>
      <c r="F4" s="22" t="s">
        <v>26</v>
      </c>
      <c r="H4" s="23">
        <v>45962</v>
      </c>
      <c r="I4" s="22" t="s">
        <v>27</v>
      </c>
      <c r="J4" s="22" t="s">
        <v>28</v>
      </c>
      <c r="K4" s="22" t="s">
        <v>29</v>
      </c>
      <c r="N4">
        <v>0</v>
      </c>
      <c r="O4">
        <v>2</v>
      </c>
      <c r="P4" s="22" t="s">
        <v>30</v>
      </c>
      <c r="Q4" s="22" t="s">
        <v>31</v>
      </c>
      <c r="R4" s="23">
        <v>45974</v>
      </c>
    </row>
    <row r="5" spans="1:18" ht="14.45" x14ac:dyDescent="0.3">
      <c r="A5" t="s">
        <v>211</v>
      </c>
    </row>
    <row r="6" spans="1:18" ht="14.45" x14ac:dyDescent="0.3">
      <c r="A6" t="s">
        <v>212</v>
      </c>
      <c r="B6">
        <v>364</v>
      </c>
      <c r="C6" s="23">
        <v>45961</v>
      </c>
      <c r="D6">
        <v>380526</v>
      </c>
      <c r="E6">
        <v>1</v>
      </c>
      <c r="F6">
        <v>1</v>
      </c>
      <c r="G6">
        <v>0</v>
      </c>
      <c r="H6">
        <v>124610000000</v>
      </c>
    </row>
    <row r="7" spans="1:18" ht="14.45" x14ac:dyDescent="0.3">
      <c r="A7" t="s">
        <v>213</v>
      </c>
      <c r="B7" s="23">
        <v>45974</v>
      </c>
      <c r="C7">
        <v>0</v>
      </c>
      <c r="D7">
        <v>1</v>
      </c>
      <c r="E7" t="b">
        <v>0</v>
      </c>
    </row>
    <row r="8" spans="1:18" ht="14.45" x14ac:dyDescent="0.3">
      <c r="A8" t="s">
        <v>214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outlinePr summaryBelow="0" summaryRight="0"/>
  </sheetPr>
  <dimension ref="A1:W111"/>
  <sheetViews>
    <sheetView tabSelected="1" topLeftCell="B1" workbookViewId="0">
      <selection activeCell="A13" sqref="A13:W102"/>
    </sheetView>
  </sheetViews>
  <sheetFormatPr defaultColWidth="8.85546875" defaultRowHeight="11.25" outlineLevelRow="1" x14ac:dyDescent="0.2"/>
  <cols>
    <col min="1" max="1" width="2.5703125" style="1" hidden="1" customWidth="1"/>
    <col min="2" max="2" width="4.42578125" style="1" customWidth="1"/>
    <col min="3" max="3" width="50.7109375" style="1" customWidth="1"/>
    <col min="4" max="4" width="11.42578125" style="1" customWidth="1"/>
    <col min="5" max="5" width="50.7109375" style="1" customWidth="1"/>
    <col min="6" max="23" width="11.42578125" style="1" customWidth="1"/>
    <col min="24" max="16384" width="8.85546875" style="1"/>
  </cols>
  <sheetData>
    <row r="1" spans="1:23" s="21" customFormat="1" ht="10.15" x14ac:dyDescent="0.2">
      <c r="A1" s="21">
        <f>_xlfn.SINGLE(ClDSOutBlOption_ReportDate)</f>
        <v>45962</v>
      </c>
      <c r="F1" s="2"/>
      <c r="G1" s="2"/>
      <c r="H1" s="2"/>
      <c r="I1" s="2"/>
      <c r="J1" s="2"/>
      <c r="K1" s="2"/>
      <c r="L1" s="2"/>
    </row>
    <row r="2" spans="1:23" ht="15.6" x14ac:dyDescent="0.2">
      <c r="F2" s="6"/>
      <c r="G2" s="6"/>
      <c r="H2" s="3"/>
      <c r="I2" s="3"/>
      <c r="J2" s="3"/>
      <c r="K2" s="3"/>
    </row>
    <row r="3" spans="1:23" s="17" customFormat="1" ht="12.75" x14ac:dyDescent="0.2">
      <c r="E3" s="35" t="s">
        <v>17</v>
      </c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4" spans="1:23" s="17" customFormat="1" ht="12.75" x14ac:dyDescent="0.2">
      <c r="E4" s="35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</row>
    <row r="5" spans="1:23" s="17" customFormat="1" ht="12.75" x14ac:dyDescent="0.2">
      <c r="E5" s="35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</row>
    <row r="6" spans="1:23" s="17" customFormat="1" ht="12.75" x14ac:dyDescent="0.2"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7" spans="1:23" s="18" customFormat="1" ht="15.75" x14ac:dyDescent="0.2">
      <c r="E7" s="19" t="str">
        <f>"станом на "&amp;MID("00",1,2-LEN(DAY(A1)))&amp;DAY(A1)&amp;"."&amp;MID("00",1,2-LEN(MONTH(A1)))&amp;MONTH(A1)&amp;"."&amp;YEAR(A1)</f>
        <v>станом на 01.11.2025</v>
      </c>
      <c r="F7" s="52"/>
      <c r="G7" s="52"/>
      <c r="H7" s="20"/>
      <c r="I7" s="20"/>
      <c r="J7" s="20"/>
      <c r="K7" s="20"/>
      <c r="W7" s="18" t="s">
        <v>16</v>
      </c>
    </row>
    <row r="8" spans="1:23" s="18" customFormat="1" x14ac:dyDescent="0.2">
      <c r="B8" s="51" t="s">
        <v>0</v>
      </c>
      <c r="C8" s="53" t="s">
        <v>10</v>
      </c>
      <c r="D8" s="53" t="s">
        <v>9</v>
      </c>
      <c r="E8" s="53" t="s">
        <v>8</v>
      </c>
      <c r="F8" s="26" t="s">
        <v>12</v>
      </c>
      <c r="G8" s="27"/>
      <c r="H8" s="28"/>
      <c r="I8" s="37" t="s">
        <v>18</v>
      </c>
      <c r="J8" s="38"/>
      <c r="K8" s="39"/>
      <c r="L8" s="26" t="s">
        <v>13</v>
      </c>
      <c r="M8" s="27"/>
      <c r="N8" s="28"/>
      <c r="O8" s="26" t="s">
        <v>14</v>
      </c>
      <c r="P8" s="27"/>
      <c r="Q8" s="28"/>
      <c r="R8" s="26" t="s">
        <v>19</v>
      </c>
      <c r="S8" s="46"/>
      <c r="T8" s="47"/>
      <c r="U8" s="26" t="s">
        <v>15</v>
      </c>
      <c r="V8" s="27"/>
      <c r="W8" s="27"/>
    </row>
    <row r="9" spans="1:23" s="18" customFormat="1" x14ac:dyDescent="0.2">
      <c r="B9" s="51"/>
      <c r="C9" s="54"/>
      <c r="D9" s="54"/>
      <c r="E9" s="54"/>
      <c r="F9" s="29"/>
      <c r="G9" s="30"/>
      <c r="H9" s="31"/>
      <c r="I9" s="40"/>
      <c r="J9" s="41"/>
      <c r="K9" s="42"/>
      <c r="L9" s="29"/>
      <c r="M9" s="30"/>
      <c r="N9" s="31"/>
      <c r="O9" s="29"/>
      <c r="P9" s="30"/>
      <c r="Q9" s="31"/>
      <c r="R9" s="48"/>
      <c r="S9" s="49"/>
      <c r="T9" s="50"/>
      <c r="U9" s="29"/>
      <c r="V9" s="30"/>
      <c r="W9" s="30"/>
    </row>
    <row r="10" spans="1:23" s="18" customFormat="1" x14ac:dyDescent="0.2">
      <c r="B10" s="51"/>
      <c r="C10" s="54"/>
      <c r="D10" s="54"/>
      <c r="E10" s="54"/>
      <c r="F10" s="32"/>
      <c r="G10" s="33"/>
      <c r="H10" s="34"/>
      <c r="I10" s="43"/>
      <c r="J10" s="44"/>
      <c r="K10" s="45"/>
      <c r="L10" s="32"/>
      <c r="M10" s="33"/>
      <c r="N10" s="34"/>
      <c r="O10" s="32"/>
      <c r="P10" s="33"/>
      <c r="Q10" s="34"/>
      <c r="R10" s="32"/>
      <c r="S10" s="33"/>
      <c r="T10" s="34"/>
      <c r="U10" s="32"/>
      <c r="V10" s="33"/>
      <c r="W10" s="33"/>
    </row>
    <row r="11" spans="1:23" s="18" customFormat="1" ht="24" x14ac:dyDescent="0.2">
      <c r="B11" s="51"/>
      <c r="C11" s="54"/>
      <c r="D11" s="55"/>
      <c r="E11" s="54"/>
      <c r="F11" s="16" t="s">
        <v>11</v>
      </c>
      <c r="G11" s="15" t="s">
        <v>3</v>
      </c>
      <c r="H11" s="15" t="s">
        <v>4</v>
      </c>
      <c r="I11" s="16" t="s">
        <v>11</v>
      </c>
      <c r="J11" s="15" t="s">
        <v>3</v>
      </c>
      <c r="K11" s="15" t="s">
        <v>4</v>
      </c>
      <c r="L11" s="15" t="s">
        <v>2</v>
      </c>
      <c r="M11" s="15" t="s">
        <v>3</v>
      </c>
      <c r="N11" s="15" t="s">
        <v>4</v>
      </c>
      <c r="O11" s="15" t="s">
        <v>1</v>
      </c>
      <c r="P11" s="15" t="s">
        <v>3</v>
      </c>
      <c r="Q11" s="15" t="s">
        <v>5</v>
      </c>
      <c r="R11" s="15"/>
      <c r="S11" s="15"/>
      <c r="T11" s="15"/>
      <c r="U11" s="15" t="s">
        <v>1</v>
      </c>
      <c r="V11" s="15" t="s">
        <v>3</v>
      </c>
      <c r="W11" s="15" t="s">
        <v>5</v>
      </c>
    </row>
    <row r="12" spans="1:23" s="18" customFormat="1" ht="12" x14ac:dyDescent="0.2">
      <c r="B12" s="4">
        <v>1</v>
      </c>
      <c r="C12" s="4">
        <f>B12+1</f>
        <v>2</v>
      </c>
      <c r="D12" s="4">
        <f t="shared" ref="D12:W12" si="0">C12+1</f>
        <v>3</v>
      </c>
      <c r="E12" s="4">
        <f t="shared" si="0"/>
        <v>4</v>
      </c>
      <c r="F12" s="4">
        <f t="shared" si="0"/>
        <v>5</v>
      </c>
      <c r="G12" s="4">
        <f t="shared" si="0"/>
        <v>6</v>
      </c>
      <c r="H12" s="4">
        <f t="shared" si="0"/>
        <v>7</v>
      </c>
      <c r="I12" s="4">
        <f t="shared" si="0"/>
        <v>8</v>
      </c>
      <c r="J12" s="4">
        <f t="shared" si="0"/>
        <v>9</v>
      </c>
      <c r="K12" s="4">
        <f t="shared" si="0"/>
        <v>10</v>
      </c>
      <c r="L12" s="4">
        <f t="shared" si="0"/>
        <v>11</v>
      </c>
      <c r="M12" s="4">
        <f t="shared" si="0"/>
        <v>12</v>
      </c>
      <c r="N12" s="4">
        <f t="shared" si="0"/>
        <v>13</v>
      </c>
      <c r="O12" s="4">
        <f t="shared" si="0"/>
        <v>14</v>
      </c>
      <c r="P12" s="4">
        <f t="shared" si="0"/>
        <v>15</v>
      </c>
      <c r="Q12" s="4">
        <f t="shared" si="0"/>
        <v>16</v>
      </c>
      <c r="R12" s="4">
        <f t="shared" si="0"/>
        <v>17</v>
      </c>
      <c r="S12" s="4">
        <f t="shared" si="0"/>
        <v>18</v>
      </c>
      <c r="T12" s="4">
        <f t="shared" si="0"/>
        <v>19</v>
      </c>
      <c r="U12" s="4">
        <f t="shared" si="0"/>
        <v>20</v>
      </c>
      <c r="V12" s="4">
        <f t="shared" si="0"/>
        <v>21</v>
      </c>
      <c r="W12" s="4">
        <f t="shared" si="0"/>
        <v>22</v>
      </c>
    </row>
    <row r="13" spans="1:23" s="5" customFormat="1" ht="22.5" x14ac:dyDescent="0.25">
      <c r="A13" s="11"/>
      <c r="B13" s="13">
        <v>1</v>
      </c>
      <c r="C13" s="12" t="str">
        <f t="shared" ref="C13:C44" si="1">_xlfn.SINGLE(ClDSOutBlOption_InstName)</f>
        <v>АКЦІОНЕРНЕ ТОВАРИСТВО 'КОМЕРЦІЙНИЙ БАНК 'ГЛОБУС</v>
      </c>
      <c r="D13" s="13" t="s">
        <v>32</v>
      </c>
      <c r="E13" s="12" t="s">
        <v>33</v>
      </c>
      <c r="F13" s="14">
        <v>84666</v>
      </c>
      <c r="G13" s="10">
        <v>84666</v>
      </c>
      <c r="H13" s="10">
        <v>0</v>
      </c>
      <c r="I13" s="10">
        <v>10062</v>
      </c>
      <c r="J13" s="10">
        <v>10062</v>
      </c>
      <c r="K13" s="10">
        <v>0</v>
      </c>
      <c r="L13" s="10">
        <v>10062</v>
      </c>
      <c r="M13" s="10">
        <v>10062</v>
      </c>
      <c r="N13" s="10">
        <v>0</v>
      </c>
      <c r="O13" s="10">
        <v>86203</v>
      </c>
      <c r="P13" s="10">
        <v>86203</v>
      </c>
      <c r="Q13" s="10">
        <v>0</v>
      </c>
      <c r="R13" s="10">
        <v>10147</v>
      </c>
      <c r="S13" s="10">
        <v>10147</v>
      </c>
      <c r="T13" s="10">
        <v>0</v>
      </c>
      <c r="U13" s="10">
        <v>10147</v>
      </c>
      <c r="V13" s="10">
        <v>10147</v>
      </c>
      <c r="W13" s="10">
        <v>0</v>
      </c>
    </row>
    <row r="14" spans="1:23" s="5" customFormat="1" x14ac:dyDescent="0.25">
      <c r="A14" s="11"/>
      <c r="B14" s="13">
        <v>2</v>
      </c>
      <c r="C14" s="12" t="str">
        <f t="shared" si="1"/>
        <v>АКЦІОНЕРНЕ ТОВАРИСТВО 'КОМЕРЦІЙНИЙ БАНК 'ГЛОБУС</v>
      </c>
      <c r="D14" s="13" t="s">
        <v>34</v>
      </c>
      <c r="E14" s="12" t="s">
        <v>35</v>
      </c>
      <c r="F14" s="14">
        <v>1007</v>
      </c>
      <c r="G14" s="10">
        <v>1007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1028</v>
      </c>
      <c r="P14" s="10">
        <v>1028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</row>
    <row r="15" spans="1:23" outlineLevel="1" x14ac:dyDescent="0.2">
      <c r="A15" s="11"/>
      <c r="B15" s="13">
        <v>3</v>
      </c>
      <c r="C15" s="12" t="str">
        <f t="shared" si="1"/>
        <v>АКЦІОНЕРНЕ ТОВАРИСТВО 'КОМЕРЦІЙНИЙ БАНК 'ГЛОБУС</v>
      </c>
      <c r="D15" s="13" t="s">
        <v>36</v>
      </c>
      <c r="E15" s="12" t="s">
        <v>37</v>
      </c>
      <c r="F15" s="14">
        <v>594</v>
      </c>
      <c r="G15" s="10">
        <v>594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597</v>
      </c>
      <c r="P15" s="10">
        <v>597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</row>
    <row r="16" spans="1:23" outlineLevel="1" x14ac:dyDescent="0.2">
      <c r="A16" s="11"/>
      <c r="B16" s="13">
        <v>4</v>
      </c>
      <c r="C16" s="12" t="str">
        <f t="shared" si="1"/>
        <v>АКЦІОНЕРНЕ ТОВАРИСТВО 'КОМЕРЦІЙНИЙ БАНК 'ГЛОБУС</v>
      </c>
      <c r="D16" s="13" t="s">
        <v>38</v>
      </c>
      <c r="E16" s="12" t="s">
        <v>39</v>
      </c>
      <c r="F16" s="14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pans="1:23" outlineLevel="1" x14ac:dyDescent="0.2">
      <c r="A17" s="11"/>
      <c r="B17" s="13">
        <v>5</v>
      </c>
      <c r="C17" s="12" t="str">
        <f t="shared" si="1"/>
        <v>АКЦІОНЕРНЕ ТОВАРИСТВО 'КОМЕРЦІЙНИЙ БАНК 'ГЛОБУС</v>
      </c>
      <c r="D17" s="13" t="s">
        <v>40</v>
      </c>
      <c r="E17" s="12" t="s">
        <v>41</v>
      </c>
      <c r="F17" s="14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</row>
    <row r="18" spans="1:23" outlineLevel="1" x14ac:dyDescent="0.2">
      <c r="A18" s="11"/>
      <c r="B18" s="13">
        <v>6</v>
      </c>
      <c r="C18" s="12" t="str">
        <f t="shared" si="1"/>
        <v>АКЦІОНЕРНЕ ТОВАРИСТВО 'КОМЕРЦІЙНИЙ БАНК 'ГЛОБУС</v>
      </c>
      <c r="D18" s="13" t="s">
        <v>42</v>
      </c>
      <c r="E18" s="12" t="s">
        <v>43</v>
      </c>
      <c r="F18" s="14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</row>
    <row r="19" spans="1:23" outlineLevel="1" x14ac:dyDescent="0.2">
      <c r="A19" s="11"/>
      <c r="B19" s="13">
        <v>7</v>
      </c>
      <c r="C19" s="12" t="str">
        <f t="shared" si="1"/>
        <v>АКЦІОНЕРНЕ ТОВАРИСТВО 'КОМЕРЦІЙНИЙ БАНК 'ГЛОБУС</v>
      </c>
      <c r="D19" s="13" t="s">
        <v>44</v>
      </c>
      <c r="E19" s="12" t="s">
        <v>45</v>
      </c>
      <c r="F19" s="14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</row>
    <row r="20" spans="1:23" ht="22.5" outlineLevel="1" x14ac:dyDescent="0.2">
      <c r="A20" s="11"/>
      <c r="B20" s="13">
        <v>8</v>
      </c>
      <c r="C20" s="12" t="str">
        <f t="shared" si="1"/>
        <v>АКЦІОНЕРНЕ ТОВАРИСТВО 'КОМЕРЦІЙНИЙ БАНК 'ГЛОБУС</v>
      </c>
      <c r="D20" s="13" t="s">
        <v>46</v>
      </c>
      <c r="E20" s="12" t="s">
        <v>47</v>
      </c>
      <c r="F20" s="14">
        <v>7401</v>
      </c>
      <c r="G20" s="10">
        <v>7401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7411</v>
      </c>
      <c r="P20" s="10">
        <v>7411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</row>
    <row r="21" spans="1:23" outlineLevel="1" x14ac:dyDescent="0.2">
      <c r="A21" s="11"/>
      <c r="B21" s="13">
        <v>9</v>
      </c>
      <c r="C21" s="12" t="str">
        <f t="shared" si="1"/>
        <v>АКЦІОНЕРНЕ ТОВАРИСТВО 'КОМЕРЦІЙНИЙ БАНК 'ГЛОБУС</v>
      </c>
      <c r="D21" s="13" t="s">
        <v>48</v>
      </c>
      <c r="E21" s="12" t="s">
        <v>49</v>
      </c>
      <c r="F21" s="14">
        <v>10266</v>
      </c>
      <c r="G21" s="10">
        <v>10266</v>
      </c>
      <c r="H21" s="10">
        <v>0</v>
      </c>
      <c r="I21" s="10">
        <v>1115</v>
      </c>
      <c r="J21" s="10">
        <v>1115</v>
      </c>
      <c r="K21" s="10">
        <v>0</v>
      </c>
      <c r="L21" s="10">
        <v>1115</v>
      </c>
      <c r="M21" s="10">
        <v>1115</v>
      </c>
      <c r="N21" s="10">
        <v>0</v>
      </c>
      <c r="O21" s="10">
        <v>10363</v>
      </c>
      <c r="P21" s="10">
        <v>10363</v>
      </c>
      <c r="Q21" s="10">
        <v>0</v>
      </c>
      <c r="R21" s="10">
        <v>1115</v>
      </c>
      <c r="S21" s="10">
        <v>1115</v>
      </c>
      <c r="T21" s="10">
        <v>0</v>
      </c>
      <c r="U21" s="10">
        <v>1115</v>
      </c>
      <c r="V21" s="10">
        <v>1115</v>
      </c>
      <c r="W21" s="10">
        <v>0</v>
      </c>
    </row>
    <row r="22" spans="1:23" outlineLevel="1" x14ac:dyDescent="0.2">
      <c r="A22" s="11"/>
      <c r="B22" s="13">
        <v>10</v>
      </c>
      <c r="C22" s="12" t="str">
        <f t="shared" si="1"/>
        <v>АКЦІОНЕРНЕ ТОВАРИСТВО 'КОМЕРЦІЙНИЙ БАНК 'ГЛОБУС</v>
      </c>
      <c r="D22" s="13" t="s">
        <v>50</v>
      </c>
      <c r="E22" s="12" t="s">
        <v>51</v>
      </c>
      <c r="F22" s="14">
        <v>830</v>
      </c>
      <c r="G22" s="10">
        <v>830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844</v>
      </c>
      <c r="P22" s="10">
        <v>844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</row>
    <row r="23" spans="1:23" outlineLevel="1" x14ac:dyDescent="0.2">
      <c r="A23" s="11"/>
      <c r="B23" s="13">
        <v>11</v>
      </c>
      <c r="C23" s="12" t="str">
        <f t="shared" si="1"/>
        <v>АКЦІОНЕРНЕ ТОВАРИСТВО 'КОМЕРЦІЙНИЙ БАНК 'ГЛОБУС</v>
      </c>
      <c r="D23" s="13" t="s">
        <v>52</v>
      </c>
      <c r="E23" s="12" t="s">
        <v>53</v>
      </c>
      <c r="F23" s="14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</row>
    <row r="24" spans="1:23" outlineLevel="1" x14ac:dyDescent="0.2">
      <c r="A24" s="11"/>
      <c r="B24" s="13">
        <v>12</v>
      </c>
      <c r="C24" s="12" t="str">
        <f t="shared" si="1"/>
        <v>АКЦІОНЕРНЕ ТОВАРИСТВО 'КОМЕРЦІЙНИЙ БАНК 'ГЛОБУС</v>
      </c>
      <c r="D24" s="13" t="s">
        <v>54</v>
      </c>
      <c r="E24" s="12" t="s">
        <v>55</v>
      </c>
      <c r="F24" s="14">
        <v>2272</v>
      </c>
      <c r="G24" s="10">
        <v>2272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2316</v>
      </c>
      <c r="P24" s="10">
        <v>2316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</row>
    <row r="25" spans="1:23" x14ac:dyDescent="0.2">
      <c r="A25" s="11"/>
      <c r="B25" s="13">
        <v>13</v>
      </c>
      <c r="C25" s="12" t="str">
        <f t="shared" si="1"/>
        <v>АКЦІОНЕРНЕ ТОВАРИСТВО 'КОМЕРЦІЙНИЙ БАНК 'ГЛОБУС</v>
      </c>
      <c r="D25" s="13" t="s">
        <v>56</v>
      </c>
      <c r="E25" s="12" t="s">
        <v>57</v>
      </c>
      <c r="F25" s="14">
        <v>1078</v>
      </c>
      <c r="G25" s="10">
        <v>1078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1088</v>
      </c>
      <c r="P25" s="10">
        <v>1088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</row>
    <row r="26" spans="1:23" x14ac:dyDescent="0.2">
      <c r="A26" s="11"/>
      <c r="B26" s="13">
        <v>14</v>
      </c>
      <c r="C26" s="12" t="str">
        <f t="shared" si="1"/>
        <v>АКЦІОНЕРНЕ ТОВАРИСТВО 'КОМЕРЦІЙНИЙ БАНК 'ГЛОБУС</v>
      </c>
      <c r="D26" s="13" t="s">
        <v>58</v>
      </c>
      <c r="E26" s="12" t="s">
        <v>59</v>
      </c>
      <c r="F26" s="14">
        <v>1566</v>
      </c>
      <c r="G26" s="10">
        <v>1566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1736</v>
      </c>
      <c r="P26" s="10">
        <v>1736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</row>
    <row r="27" spans="1:23" ht="33.75" x14ac:dyDescent="0.2">
      <c r="A27" s="11"/>
      <c r="B27" s="13">
        <v>15</v>
      </c>
      <c r="C27" s="12" t="str">
        <f t="shared" si="1"/>
        <v>АКЦІОНЕРНЕ ТОВАРИСТВО 'КОМЕРЦІЙНИЙ БАНК 'ГЛОБУС</v>
      </c>
      <c r="D27" s="13" t="s">
        <v>60</v>
      </c>
      <c r="E27" s="12" t="s">
        <v>61</v>
      </c>
      <c r="F27" s="14">
        <v>9421</v>
      </c>
      <c r="G27" s="10">
        <v>9421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9573</v>
      </c>
      <c r="P27" s="10">
        <v>9573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</row>
    <row r="28" spans="1:23" x14ac:dyDescent="0.2">
      <c r="A28" s="11"/>
      <c r="B28" s="13">
        <v>16</v>
      </c>
      <c r="C28" s="12" t="str">
        <f t="shared" si="1"/>
        <v>АКЦІОНЕРНЕ ТОВАРИСТВО 'КОМЕРЦІЙНИЙ БАНК 'ГЛОБУС</v>
      </c>
      <c r="D28" s="13" t="s">
        <v>62</v>
      </c>
      <c r="E28" s="12" t="s">
        <v>63</v>
      </c>
      <c r="F28" s="14">
        <v>666</v>
      </c>
      <c r="G28" s="10">
        <v>666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674</v>
      </c>
      <c r="P28" s="10">
        <v>674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</row>
    <row r="29" spans="1:23" x14ac:dyDescent="0.2">
      <c r="A29" s="11"/>
      <c r="B29" s="13">
        <v>17</v>
      </c>
      <c r="C29" s="12" t="str">
        <f t="shared" si="1"/>
        <v>АКЦІОНЕРНЕ ТОВАРИСТВО 'КОМЕРЦІЙНИЙ БАНК 'ГЛОБУС</v>
      </c>
      <c r="D29" s="13" t="s">
        <v>64</v>
      </c>
      <c r="E29" s="12" t="s">
        <v>65</v>
      </c>
      <c r="F29" s="14">
        <v>124</v>
      </c>
      <c r="G29" s="10">
        <v>124</v>
      </c>
      <c r="H29" s="10">
        <v>0</v>
      </c>
      <c r="I29" s="10">
        <v>124</v>
      </c>
      <c r="J29" s="10">
        <v>124</v>
      </c>
      <c r="K29" s="10">
        <v>0</v>
      </c>
      <c r="L29" s="10">
        <v>124</v>
      </c>
      <c r="M29" s="10">
        <v>124</v>
      </c>
      <c r="N29" s="10">
        <v>0</v>
      </c>
      <c r="O29" s="10">
        <v>139</v>
      </c>
      <c r="P29" s="10">
        <v>139</v>
      </c>
      <c r="Q29" s="10">
        <v>0</v>
      </c>
      <c r="R29" s="10">
        <v>139</v>
      </c>
      <c r="S29" s="10">
        <v>139</v>
      </c>
      <c r="T29" s="10">
        <v>0</v>
      </c>
      <c r="U29" s="10">
        <v>139</v>
      </c>
      <c r="V29" s="10">
        <v>139</v>
      </c>
      <c r="W29" s="10">
        <v>0</v>
      </c>
    </row>
    <row r="30" spans="1:23" x14ac:dyDescent="0.2">
      <c r="A30" s="11"/>
      <c r="B30" s="13">
        <v>18</v>
      </c>
      <c r="C30" s="12" t="str">
        <f t="shared" si="1"/>
        <v>АКЦІОНЕРНЕ ТОВАРИСТВО 'КОМЕРЦІЙНИЙ БАНК 'ГЛОБУС</v>
      </c>
      <c r="D30" s="13" t="s">
        <v>66</v>
      </c>
      <c r="E30" s="12" t="s">
        <v>67</v>
      </c>
      <c r="F30" s="14">
        <v>555</v>
      </c>
      <c r="G30" s="10">
        <v>555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555</v>
      </c>
      <c r="P30" s="10">
        <v>555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</row>
    <row r="31" spans="1:23" x14ac:dyDescent="0.2">
      <c r="A31" s="11"/>
      <c r="B31" s="13">
        <v>19</v>
      </c>
      <c r="C31" s="12" t="str">
        <f t="shared" si="1"/>
        <v>АКЦІОНЕРНЕ ТОВАРИСТВО 'КОМЕРЦІЙНИЙ БАНК 'ГЛОБУС</v>
      </c>
      <c r="D31" s="13" t="s">
        <v>68</v>
      </c>
      <c r="E31" s="12" t="s">
        <v>69</v>
      </c>
      <c r="F31" s="14">
        <v>4797</v>
      </c>
      <c r="G31" s="10">
        <v>4797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4814</v>
      </c>
      <c r="P31" s="10">
        <v>4814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</row>
    <row r="32" spans="1:23" ht="22.5" x14ac:dyDescent="0.2">
      <c r="A32" s="11"/>
      <c r="B32" s="13">
        <v>20</v>
      </c>
      <c r="C32" s="12" t="str">
        <f t="shared" si="1"/>
        <v>АКЦІОНЕРНЕ ТОВАРИСТВО 'КОМЕРЦІЙНИЙ БАНК 'ГЛОБУС</v>
      </c>
      <c r="D32" s="13" t="s">
        <v>70</v>
      </c>
      <c r="E32" s="12" t="s">
        <v>71</v>
      </c>
      <c r="F32" s="14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1:23" x14ac:dyDescent="0.2">
      <c r="A33" s="11"/>
      <c r="B33" s="13">
        <v>21</v>
      </c>
      <c r="C33" s="12" t="str">
        <f t="shared" si="1"/>
        <v>АКЦІОНЕРНЕ ТОВАРИСТВО 'КОМЕРЦІЙНИЙ БАНК 'ГЛОБУС</v>
      </c>
      <c r="D33" s="13" t="s">
        <v>72</v>
      </c>
      <c r="E33" s="12" t="s">
        <v>73</v>
      </c>
      <c r="F33" s="14">
        <v>4356</v>
      </c>
      <c r="G33" s="10">
        <v>4356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4427</v>
      </c>
      <c r="P33" s="10">
        <v>4427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</row>
    <row r="34" spans="1:23" x14ac:dyDescent="0.2">
      <c r="A34" s="11"/>
      <c r="B34" s="13">
        <v>22</v>
      </c>
      <c r="C34" s="12" t="str">
        <f t="shared" si="1"/>
        <v>АКЦІОНЕРНЕ ТОВАРИСТВО 'КОМЕРЦІЙНИЙ БАНК 'ГЛОБУС</v>
      </c>
      <c r="D34" s="13" t="s">
        <v>74</v>
      </c>
      <c r="E34" s="12" t="s">
        <v>75</v>
      </c>
      <c r="F34" s="14">
        <v>21832</v>
      </c>
      <c r="G34" s="10">
        <v>19910</v>
      </c>
      <c r="H34" s="10">
        <v>1922</v>
      </c>
      <c r="I34" s="10">
        <v>12320</v>
      </c>
      <c r="J34" s="10">
        <v>10398</v>
      </c>
      <c r="K34" s="10">
        <v>1922</v>
      </c>
      <c r="L34" s="10">
        <v>0</v>
      </c>
      <c r="M34" s="10">
        <v>0</v>
      </c>
      <c r="N34" s="10">
        <v>0</v>
      </c>
      <c r="O34" s="10">
        <v>22399</v>
      </c>
      <c r="P34" s="10">
        <v>20477</v>
      </c>
      <c r="Q34" s="10">
        <v>1922</v>
      </c>
      <c r="R34" s="10">
        <v>12470</v>
      </c>
      <c r="S34" s="10">
        <v>10548</v>
      </c>
      <c r="T34" s="10">
        <v>1922</v>
      </c>
      <c r="U34" s="10">
        <v>0</v>
      </c>
      <c r="V34" s="10">
        <v>0</v>
      </c>
      <c r="W34" s="10">
        <v>0</v>
      </c>
    </row>
    <row r="35" spans="1:23" x14ac:dyDescent="0.2">
      <c r="A35" s="11"/>
      <c r="B35" s="13">
        <v>23</v>
      </c>
      <c r="C35" s="12" t="str">
        <f t="shared" si="1"/>
        <v>АКЦІОНЕРНЕ ТОВАРИСТВО 'КОМЕРЦІЙНИЙ БАНК 'ГЛОБУС</v>
      </c>
      <c r="D35" s="13" t="s">
        <v>76</v>
      </c>
      <c r="E35" s="12" t="s">
        <v>77</v>
      </c>
      <c r="F35" s="14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spans="1:23" x14ac:dyDescent="0.2">
      <c r="A36" s="11"/>
      <c r="B36" s="13">
        <v>24</v>
      </c>
      <c r="C36" s="12" t="str">
        <f t="shared" si="1"/>
        <v>АКЦІОНЕРНЕ ТОВАРИСТВО 'КОМЕРЦІЙНИЙ БАНК 'ГЛОБУС</v>
      </c>
      <c r="D36" s="13" t="s">
        <v>78</v>
      </c>
      <c r="E36" s="12" t="s">
        <v>79</v>
      </c>
      <c r="F36" s="14">
        <v>71670</v>
      </c>
      <c r="G36" s="10">
        <v>71670</v>
      </c>
      <c r="H36" s="10">
        <v>0</v>
      </c>
      <c r="I36" s="10">
        <v>57548</v>
      </c>
      <c r="J36" s="10">
        <v>57548</v>
      </c>
      <c r="K36" s="10">
        <v>0</v>
      </c>
      <c r="L36" s="10">
        <v>57</v>
      </c>
      <c r="M36" s="10">
        <v>57</v>
      </c>
      <c r="N36" s="10">
        <v>0</v>
      </c>
      <c r="O36" s="10">
        <v>71873</v>
      </c>
      <c r="P36" s="10">
        <v>71873</v>
      </c>
      <c r="Q36" s="10">
        <v>0</v>
      </c>
      <c r="R36" s="10">
        <v>57548</v>
      </c>
      <c r="S36" s="10">
        <v>57548</v>
      </c>
      <c r="T36" s="10">
        <v>0</v>
      </c>
      <c r="U36" s="10">
        <v>57</v>
      </c>
      <c r="V36" s="10">
        <v>57</v>
      </c>
      <c r="W36" s="10">
        <v>0</v>
      </c>
    </row>
    <row r="37" spans="1:23" x14ac:dyDescent="0.2">
      <c r="A37" s="11"/>
      <c r="B37" s="13">
        <v>25</v>
      </c>
      <c r="C37" s="12" t="str">
        <f t="shared" si="1"/>
        <v>АКЦІОНЕРНЕ ТОВАРИСТВО 'КОМЕРЦІЙНИЙ БАНК 'ГЛОБУС</v>
      </c>
      <c r="D37" s="13" t="s">
        <v>80</v>
      </c>
      <c r="E37" s="12" t="s">
        <v>81</v>
      </c>
      <c r="F37" s="14">
        <v>245</v>
      </c>
      <c r="G37" s="10">
        <v>245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274</v>
      </c>
      <c r="P37" s="10">
        <v>274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</row>
    <row r="38" spans="1:23" x14ac:dyDescent="0.2">
      <c r="A38" s="11"/>
      <c r="B38" s="13">
        <v>26</v>
      </c>
      <c r="C38" s="12" t="str">
        <f t="shared" si="1"/>
        <v>АКЦІОНЕРНЕ ТОВАРИСТВО 'КОМЕРЦІЙНИЙ БАНК 'ГЛОБУС</v>
      </c>
      <c r="D38" s="13" t="s">
        <v>82</v>
      </c>
      <c r="E38" s="12" t="s">
        <v>83</v>
      </c>
      <c r="F38" s="14">
        <v>2581</v>
      </c>
      <c r="G38" s="10">
        <v>2581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2582</v>
      </c>
      <c r="P38" s="10">
        <v>2582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</row>
    <row r="39" spans="1:23" x14ac:dyDescent="0.2">
      <c r="A39" s="11"/>
      <c r="B39" s="13">
        <v>27</v>
      </c>
      <c r="C39" s="12" t="str">
        <f t="shared" si="1"/>
        <v>АКЦІОНЕРНЕ ТОВАРИСТВО 'КОМЕРЦІЙНИЙ БАНК 'ГЛОБУС</v>
      </c>
      <c r="D39" s="13" t="s">
        <v>84</v>
      </c>
      <c r="E39" s="12" t="s">
        <v>85</v>
      </c>
      <c r="F39" s="14">
        <v>42213</v>
      </c>
      <c r="G39" s="10">
        <v>42213</v>
      </c>
      <c r="H39" s="10">
        <v>0</v>
      </c>
      <c r="I39" s="10">
        <v>3803</v>
      </c>
      <c r="J39" s="10">
        <v>3803</v>
      </c>
      <c r="K39" s="10">
        <v>0</v>
      </c>
      <c r="L39" s="10">
        <v>2428</v>
      </c>
      <c r="M39" s="10">
        <v>2428</v>
      </c>
      <c r="N39" s="10">
        <v>0</v>
      </c>
      <c r="O39" s="10">
        <v>42588</v>
      </c>
      <c r="P39" s="10">
        <v>42588</v>
      </c>
      <c r="Q39" s="10">
        <v>0</v>
      </c>
      <c r="R39" s="10">
        <v>3833</v>
      </c>
      <c r="S39" s="10">
        <v>3833</v>
      </c>
      <c r="T39" s="10">
        <v>0</v>
      </c>
      <c r="U39" s="10">
        <v>2428</v>
      </c>
      <c r="V39" s="10">
        <v>2428</v>
      </c>
      <c r="W39" s="10">
        <v>0</v>
      </c>
    </row>
    <row r="40" spans="1:23" x14ac:dyDescent="0.2">
      <c r="A40" s="11"/>
      <c r="B40" s="13">
        <v>28</v>
      </c>
      <c r="C40" s="12" t="str">
        <f t="shared" si="1"/>
        <v>АКЦІОНЕРНЕ ТОВАРИСТВО 'КОМЕРЦІЙНИЙ БАНК 'ГЛОБУС</v>
      </c>
      <c r="D40" s="13" t="s">
        <v>86</v>
      </c>
      <c r="E40" s="12" t="s">
        <v>87</v>
      </c>
      <c r="F40" s="14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1:23" x14ac:dyDescent="0.2">
      <c r="A41" s="11"/>
      <c r="B41" s="13">
        <v>29</v>
      </c>
      <c r="C41" s="12" t="str">
        <f t="shared" si="1"/>
        <v>АКЦІОНЕРНЕ ТОВАРИСТВО 'КОМЕРЦІЙНИЙ БАНК 'ГЛОБУС</v>
      </c>
      <c r="D41" s="13" t="s">
        <v>88</v>
      </c>
      <c r="E41" s="12" t="s">
        <v>89</v>
      </c>
      <c r="F41" s="14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</row>
    <row r="42" spans="1:23" x14ac:dyDescent="0.2">
      <c r="A42" s="11"/>
      <c r="B42" s="13">
        <v>30</v>
      </c>
      <c r="C42" s="12" t="str">
        <f t="shared" si="1"/>
        <v>АКЦІОНЕРНЕ ТОВАРИСТВО 'КОМЕРЦІЙНИЙ БАНК 'ГЛОБУС</v>
      </c>
      <c r="D42" s="13" t="s">
        <v>90</v>
      </c>
      <c r="E42" s="12" t="s">
        <v>91</v>
      </c>
      <c r="F42" s="14">
        <v>2028</v>
      </c>
      <c r="G42" s="10">
        <v>2028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2058</v>
      </c>
      <c r="P42" s="10">
        <v>2058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</row>
    <row r="43" spans="1:23" x14ac:dyDescent="0.2">
      <c r="A43" s="11"/>
      <c r="B43" s="13">
        <v>31</v>
      </c>
      <c r="C43" s="12" t="str">
        <f t="shared" si="1"/>
        <v>АКЦІОНЕРНЕ ТОВАРИСТВО 'КОМЕРЦІЙНИЙ БАНК 'ГЛОБУС</v>
      </c>
      <c r="D43" s="13" t="s">
        <v>92</v>
      </c>
      <c r="E43" s="12" t="s">
        <v>93</v>
      </c>
      <c r="F43" s="14">
        <v>7886</v>
      </c>
      <c r="G43" s="10">
        <v>7886</v>
      </c>
      <c r="H43" s="10">
        <v>0</v>
      </c>
      <c r="I43" s="10">
        <v>1767</v>
      </c>
      <c r="J43" s="10">
        <v>1767</v>
      </c>
      <c r="K43" s="10">
        <v>0</v>
      </c>
      <c r="L43" s="10">
        <v>0</v>
      </c>
      <c r="M43" s="10">
        <v>0</v>
      </c>
      <c r="N43" s="10">
        <v>0</v>
      </c>
      <c r="O43" s="10">
        <v>8086</v>
      </c>
      <c r="P43" s="10">
        <v>8086</v>
      </c>
      <c r="Q43" s="10">
        <v>0</v>
      </c>
      <c r="R43" s="10">
        <v>1768</v>
      </c>
      <c r="S43" s="10">
        <v>1768</v>
      </c>
      <c r="T43" s="10">
        <v>0</v>
      </c>
      <c r="U43" s="10">
        <v>0</v>
      </c>
      <c r="V43" s="10">
        <v>0</v>
      </c>
      <c r="W43" s="10">
        <v>0</v>
      </c>
    </row>
    <row r="44" spans="1:23" x14ac:dyDescent="0.2">
      <c r="A44" s="11"/>
      <c r="B44" s="13">
        <v>32</v>
      </c>
      <c r="C44" s="12" t="str">
        <f t="shared" si="1"/>
        <v>АКЦІОНЕРНЕ ТОВАРИСТВО 'КОМЕРЦІЙНИЙ БАНК 'ГЛОБУС</v>
      </c>
      <c r="D44" s="13" t="s">
        <v>94</v>
      </c>
      <c r="E44" s="12" t="s">
        <v>95</v>
      </c>
      <c r="F44" s="14">
        <v>2198</v>
      </c>
      <c r="G44" s="10">
        <v>2198</v>
      </c>
      <c r="H44" s="10">
        <v>0</v>
      </c>
      <c r="I44" s="10">
        <v>240</v>
      </c>
      <c r="J44" s="10">
        <v>240</v>
      </c>
      <c r="K44" s="10">
        <v>0</v>
      </c>
      <c r="L44" s="10">
        <v>240</v>
      </c>
      <c r="M44" s="10">
        <v>240</v>
      </c>
      <c r="N44" s="10">
        <v>0</v>
      </c>
      <c r="O44" s="10">
        <v>2238</v>
      </c>
      <c r="P44" s="10">
        <v>2238</v>
      </c>
      <c r="Q44" s="10">
        <v>0</v>
      </c>
      <c r="R44" s="10">
        <v>240</v>
      </c>
      <c r="S44" s="10">
        <v>240</v>
      </c>
      <c r="T44" s="10">
        <v>0</v>
      </c>
      <c r="U44" s="10">
        <v>240</v>
      </c>
      <c r="V44" s="10">
        <v>240</v>
      </c>
      <c r="W44" s="10">
        <v>0</v>
      </c>
    </row>
    <row r="45" spans="1:23" x14ac:dyDescent="0.2">
      <c r="A45" s="11"/>
      <c r="B45" s="13">
        <v>33</v>
      </c>
      <c r="C45" s="12" t="str">
        <f t="shared" ref="C45:C76" si="2">_xlfn.SINGLE(ClDSOutBlOption_InstName)</f>
        <v>АКЦІОНЕРНЕ ТОВАРИСТВО 'КОМЕРЦІЙНИЙ БАНК 'ГЛОБУС</v>
      </c>
      <c r="D45" s="13" t="s">
        <v>96</v>
      </c>
      <c r="E45" s="12" t="s">
        <v>97</v>
      </c>
      <c r="F45" s="14">
        <v>13181</v>
      </c>
      <c r="G45" s="10">
        <v>13181</v>
      </c>
      <c r="H45" s="10">
        <v>0</v>
      </c>
      <c r="I45" s="10">
        <v>361</v>
      </c>
      <c r="J45" s="10">
        <v>361</v>
      </c>
      <c r="K45" s="10">
        <v>0</v>
      </c>
      <c r="L45" s="10">
        <v>361</v>
      </c>
      <c r="M45" s="10">
        <v>361</v>
      </c>
      <c r="N45" s="10">
        <v>0</v>
      </c>
      <c r="O45" s="10">
        <v>13415</v>
      </c>
      <c r="P45" s="10">
        <v>13415</v>
      </c>
      <c r="Q45" s="10">
        <v>0</v>
      </c>
      <c r="R45" s="10">
        <v>361</v>
      </c>
      <c r="S45" s="10">
        <v>361</v>
      </c>
      <c r="T45" s="10">
        <v>0</v>
      </c>
      <c r="U45" s="10">
        <v>361</v>
      </c>
      <c r="V45" s="10">
        <v>361</v>
      </c>
      <c r="W45" s="10">
        <v>0</v>
      </c>
    </row>
    <row r="46" spans="1:23" x14ac:dyDescent="0.2">
      <c r="A46" s="11"/>
      <c r="B46" s="13">
        <v>34</v>
      </c>
      <c r="C46" s="12" t="str">
        <f t="shared" si="2"/>
        <v>АКЦІОНЕРНЕ ТОВАРИСТВО 'КОМЕРЦІЙНИЙ БАНК 'ГЛОБУС</v>
      </c>
      <c r="D46" s="13" t="s">
        <v>98</v>
      </c>
      <c r="E46" s="12" t="s">
        <v>99</v>
      </c>
      <c r="F46" s="14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</row>
    <row r="47" spans="1:23" x14ac:dyDescent="0.2">
      <c r="A47" s="11"/>
      <c r="B47" s="13">
        <v>35</v>
      </c>
      <c r="C47" s="12" t="str">
        <f t="shared" si="2"/>
        <v>АКЦІОНЕРНЕ ТОВАРИСТВО 'КОМЕРЦІЙНИЙ БАНК 'ГЛОБУС</v>
      </c>
      <c r="D47" s="13" t="s">
        <v>100</v>
      </c>
      <c r="E47" s="12" t="s">
        <v>101</v>
      </c>
      <c r="F47" s="14">
        <v>348</v>
      </c>
      <c r="G47" s="10">
        <v>348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359</v>
      </c>
      <c r="P47" s="10">
        <v>359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</row>
    <row r="48" spans="1:23" x14ac:dyDescent="0.2">
      <c r="A48" s="11"/>
      <c r="B48" s="13">
        <v>36</v>
      </c>
      <c r="C48" s="12" t="str">
        <f t="shared" si="2"/>
        <v>АКЦІОНЕРНЕ ТОВАРИСТВО 'КОМЕРЦІЙНИЙ БАНК 'ГЛОБУС</v>
      </c>
      <c r="D48" s="13" t="s">
        <v>102</v>
      </c>
      <c r="E48" s="12" t="s">
        <v>103</v>
      </c>
      <c r="F48" s="14">
        <v>1505</v>
      </c>
      <c r="G48" s="10">
        <v>1505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1530</v>
      </c>
      <c r="P48" s="10">
        <v>1530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</row>
    <row r="49" spans="1:23" x14ac:dyDescent="0.2">
      <c r="A49" s="11"/>
      <c r="B49" s="13">
        <v>37</v>
      </c>
      <c r="C49" s="12" t="str">
        <f t="shared" si="2"/>
        <v>АКЦІОНЕРНЕ ТОВАРИСТВО 'КОМЕРЦІЙНИЙ БАНК 'ГЛОБУС</v>
      </c>
      <c r="D49" s="13" t="s">
        <v>104</v>
      </c>
      <c r="E49" s="12" t="s">
        <v>105</v>
      </c>
      <c r="F49" s="14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</row>
    <row r="50" spans="1:23" x14ac:dyDescent="0.2">
      <c r="A50" s="11"/>
      <c r="B50" s="13">
        <v>38</v>
      </c>
      <c r="C50" s="12" t="str">
        <f t="shared" si="2"/>
        <v>АКЦІОНЕРНЕ ТОВАРИСТВО 'КОМЕРЦІЙНИЙ БАНК 'ГЛОБУС</v>
      </c>
      <c r="D50" s="13" t="s">
        <v>106</v>
      </c>
      <c r="E50" s="12" t="s">
        <v>107</v>
      </c>
      <c r="F50" s="14">
        <v>263278</v>
      </c>
      <c r="G50" s="10">
        <v>221651</v>
      </c>
      <c r="H50" s="10">
        <v>41628</v>
      </c>
      <c r="I50" s="10">
        <v>55215</v>
      </c>
      <c r="J50" s="10">
        <v>13587</v>
      </c>
      <c r="K50" s="10">
        <v>41628</v>
      </c>
      <c r="L50" s="10">
        <v>13587</v>
      </c>
      <c r="M50" s="10">
        <v>13587</v>
      </c>
      <c r="N50" s="10">
        <v>0</v>
      </c>
      <c r="O50" s="10">
        <v>268067</v>
      </c>
      <c r="P50" s="10">
        <v>226440</v>
      </c>
      <c r="Q50" s="10">
        <v>41628</v>
      </c>
      <c r="R50" s="10">
        <v>56091</v>
      </c>
      <c r="S50" s="10">
        <v>14463</v>
      </c>
      <c r="T50" s="10">
        <v>41628</v>
      </c>
      <c r="U50" s="10">
        <v>14463</v>
      </c>
      <c r="V50" s="10">
        <v>14463</v>
      </c>
      <c r="W50" s="10">
        <v>0</v>
      </c>
    </row>
    <row r="51" spans="1:23" x14ac:dyDescent="0.2">
      <c r="A51" s="11"/>
      <c r="B51" s="13">
        <v>39</v>
      </c>
      <c r="C51" s="12" t="str">
        <f t="shared" si="2"/>
        <v>АКЦІОНЕРНЕ ТОВАРИСТВО 'КОМЕРЦІЙНИЙ БАНК 'ГЛОБУС</v>
      </c>
      <c r="D51" s="13" t="s">
        <v>108</v>
      </c>
      <c r="E51" s="12" t="s">
        <v>109</v>
      </c>
      <c r="F51" s="14">
        <v>154399</v>
      </c>
      <c r="G51" s="10">
        <v>154399</v>
      </c>
      <c r="H51" s="10">
        <v>0</v>
      </c>
      <c r="I51" s="10">
        <v>12566</v>
      </c>
      <c r="J51" s="10">
        <v>12566</v>
      </c>
      <c r="K51" s="10">
        <v>0</v>
      </c>
      <c r="L51" s="10">
        <v>4097</v>
      </c>
      <c r="M51" s="10">
        <v>4097</v>
      </c>
      <c r="N51" s="10">
        <v>0</v>
      </c>
      <c r="O51" s="10">
        <v>160337</v>
      </c>
      <c r="P51" s="10">
        <v>160337</v>
      </c>
      <c r="Q51" s="10">
        <v>0</v>
      </c>
      <c r="R51" s="10">
        <v>12760</v>
      </c>
      <c r="S51" s="10">
        <v>12760</v>
      </c>
      <c r="T51" s="10">
        <v>0</v>
      </c>
      <c r="U51" s="10">
        <v>4205</v>
      </c>
      <c r="V51" s="10">
        <v>4205</v>
      </c>
      <c r="W51" s="10">
        <v>0</v>
      </c>
    </row>
    <row r="52" spans="1:23" x14ac:dyDescent="0.2">
      <c r="A52" s="11"/>
      <c r="B52" s="13">
        <v>40</v>
      </c>
      <c r="C52" s="12" t="str">
        <f t="shared" si="2"/>
        <v>АКЦІОНЕРНЕ ТОВАРИСТВО 'КОМЕРЦІЙНИЙ БАНК 'ГЛОБУС</v>
      </c>
      <c r="D52" s="13" t="s">
        <v>110</v>
      </c>
      <c r="E52" s="12" t="s">
        <v>111</v>
      </c>
      <c r="F52" s="14">
        <v>93615</v>
      </c>
      <c r="G52" s="10">
        <v>93615</v>
      </c>
      <c r="H52" s="10">
        <v>0</v>
      </c>
      <c r="I52" s="10">
        <v>5892</v>
      </c>
      <c r="J52" s="10">
        <v>5892</v>
      </c>
      <c r="K52" s="10">
        <v>0</v>
      </c>
      <c r="L52" s="10">
        <v>3539</v>
      </c>
      <c r="M52" s="10">
        <v>3539</v>
      </c>
      <c r="N52" s="10">
        <v>0</v>
      </c>
      <c r="O52" s="10">
        <v>96175</v>
      </c>
      <c r="P52" s="10">
        <v>96175</v>
      </c>
      <c r="Q52" s="10">
        <v>0</v>
      </c>
      <c r="R52" s="10">
        <v>6274</v>
      </c>
      <c r="S52" s="10">
        <v>6274</v>
      </c>
      <c r="T52" s="10">
        <v>0</v>
      </c>
      <c r="U52" s="10">
        <v>3894</v>
      </c>
      <c r="V52" s="10">
        <v>3894</v>
      </c>
      <c r="W52" s="10">
        <v>0</v>
      </c>
    </row>
    <row r="53" spans="1:23" ht="22.5" x14ac:dyDescent="0.2">
      <c r="A53" s="11"/>
      <c r="B53" s="13">
        <v>41</v>
      </c>
      <c r="C53" s="12" t="str">
        <f t="shared" si="2"/>
        <v>АКЦІОНЕРНЕ ТОВАРИСТВО 'КОМЕРЦІЙНИЙ БАНК 'ГЛОБУС</v>
      </c>
      <c r="D53" s="13" t="s">
        <v>112</v>
      </c>
      <c r="E53" s="12" t="s">
        <v>113</v>
      </c>
      <c r="F53" s="14">
        <v>87540</v>
      </c>
      <c r="G53" s="10">
        <v>87540</v>
      </c>
      <c r="H53" s="10">
        <v>0</v>
      </c>
      <c r="I53" s="10">
        <v>832</v>
      </c>
      <c r="J53" s="10">
        <v>832</v>
      </c>
      <c r="K53" s="10">
        <v>0</v>
      </c>
      <c r="L53" s="10">
        <v>832</v>
      </c>
      <c r="M53" s="10">
        <v>832</v>
      </c>
      <c r="N53" s="10">
        <v>0</v>
      </c>
      <c r="O53" s="10">
        <v>88181</v>
      </c>
      <c r="P53" s="10">
        <v>88181</v>
      </c>
      <c r="Q53" s="10">
        <v>0</v>
      </c>
      <c r="R53" s="10">
        <v>832</v>
      </c>
      <c r="S53" s="10">
        <v>832</v>
      </c>
      <c r="T53" s="10">
        <v>0</v>
      </c>
      <c r="U53" s="10">
        <v>832</v>
      </c>
      <c r="V53" s="10">
        <v>832</v>
      </c>
      <c r="W53" s="10">
        <v>0</v>
      </c>
    </row>
    <row r="54" spans="1:23" ht="22.5" x14ac:dyDescent="0.2">
      <c r="A54" s="11"/>
      <c r="B54" s="13">
        <v>42</v>
      </c>
      <c r="C54" s="12" t="str">
        <f t="shared" si="2"/>
        <v>АКЦІОНЕРНЕ ТОВАРИСТВО 'КОМЕРЦІЙНИЙ БАНК 'ГЛОБУС</v>
      </c>
      <c r="D54" s="13" t="s">
        <v>114</v>
      </c>
      <c r="E54" s="12" t="s">
        <v>115</v>
      </c>
      <c r="F54" s="14">
        <v>234589</v>
      </c>
      <c r="G54" s="10">
        <v>234589</v>
      </c>
      <c r="H54" s="10">
        <v>0</v>
      </c>
      <c r="I54" s="10">
        <v>96607</v>
      </c>
      <c r="J54" s="10">
        <v>96607</v>
      </c>
      <c r="K54" s="10">
        <v>0</v>
      </c>
      <c r="L54" s="10">
        <v>65765</v>
      </c>
      <c r="M54" s="10">
        <v>65765</v>
      </c>
      <c r="N54" s="10">
        <v>0</v>
      </c>
      <c r="O54" s="10">
        <v>236582</v>
      </c>
      <c r="P54" s="10">
        <v>236582</v>
      </c>
      <c r="Q54" s="10">
        <v>0</v>
      </c>
      <c r="R54" s="10">
        <v>96894</v>
      </c>
      <c r="S54" s="10">
        <v>96894</v>
      </c>
      <c r="T54" s="10">
        <v>0</v>
      </c>
      <c r="U54" s="10">
        <v>66009</v>
      </c>
      <c r="V54" s="10">
        <v>66009</v>
      </c>
      <c r="W54" s="10">
        <v>0</v>
      </c>
    </row>
    <row r="55" spans="1:23" ht="22.5" x14ac:dyDescent="0.2">
      <c r="A55" s="11"/>
      <c r="B55" s="13">
        <v>43</v>
      </c>
      <c r="C55" s="12" t="str">
        <f t="shared" si="2"/>
        <v>АКЦІОНЕРНЕ ТОВАРИСТВО 'КОМЕРЦІЙНИЙ БАНК 'ГЛОБУС</v>
      </c>
      <c r="D55" s="13" t="s">
        <v>116</v>
      </c>
      <c r="E55" s="12" t="s">
        <v>117</v>
      </c>
      <c r="F55" s="14">
        <v>30836</v>
      </c>
      <c r="G55" s="10">
        <v>30836</v>
      </c>
      <c r="H55" s="10">
        <v>0</v>
      </c>
      <c r="I55" s="10">
        <v>2339</v>
      </c>
      <c r="J55" s="10">
        <v>2339</v>
      </c>
      <c r="K55" s="10">
        <v>0</v>
      </c>
      <c r="L55" s="10">
        <v>48</v>
      </c>
      <c r="M55" s="10">
        <v>48</v>
      </c>
      <c r="N55" s="10">
        <v>0</v>
      </c>
      <c r="O55" s="10">
        <v>31259</v>
      </c>
      <c r="P55" s="10">
        <v>31259</v>
      </c>
      <c r="Q55" s="10">
        <v>0</v>
      </c>
      <c r="R55" s="10">
        <v>2339</v>
      </c>
      <c r="S55" s="10">
        <v>2339</v>
      </c>
      <c r="T55" s="10">
        <v>0</v>
      </c>
      <c r="U55" s="10">
        <v>48</v>
      </c>
      <c r="V55" s="10">
        <v>48</v>
      </c>
      <c r="W55" s="10">
        <v>0</v>
      </c>
    </row>
    <row r="56" spans="1:23" x14ac:dyDescent="0.2">
      <c r="A56" s="11"/>
      <c r="B56" s="13">
        <v>44</v>
      </c>
      <c r="C56" s="12" t="str">
        <f t="shared" si="2"/>
        <v>АКЦІОНЕРНЕ ТОВАРИСТВО 'КОМЕРЦІЙНИЙ БАНК 'ГЛОБУС</v>
      </c>
      <c r="D56" s="13" t="s">
        <v>118</v>
      </c>
      <c r="E56" s="12" t="s">
        <v>119</v>
      </c>
      <c r="F56" s="14">
        <v>199293</v>
      </c>
      <c r="G56" s="10">
        <v>199293</v>
      </c>
      <c r="H56" s="10">
        <v>0</v>
      </c>
      <c r="I56" s="10">
        <v>5459</v>
      </c>
      <c r="J56" s="10">
        <v>5459</v>
      </c>
      <c r="K56" s="10">
        <v>0</v>
      </c>
      <c r="L56" s="10">
        <v>3241</v>
      </c>
      <c r="M56" s="10">
        <v>3241</v>
      </c>
      <c r="N56" s="10">
        <v>0</v>
      </c>
      <c r="O56" s="10">
        <v>201416</v>
      </c>
      <c r="P56" s="10">
        <v>201416</v>
      </c>
      <c r="Q56" s="10">
        <v>0</v>
      </c>
      <c r="R56" s="10">
        <v>5490</v>
      </c>
      <c r="S56" s="10">
        <v>5490</v>
      </c>
      <c r="T56" s="10">
        <v>0</v>
      </c>
      <c r="U56" s="10">
        <v>3242</v>
      </c>
      <c r="V56" s="10">
        <v>3242</v>
      </c>
      <c r="W56" s="10">
        <v>0</v>
      </c>
    </row>
    <row r="57" spans="1:23" x14ac:dyDescent="0.2">
      <c r="A57" s="11"/>
      <c r="B57" s="13">
        <v>45</v>
      </c>
      <c r="C57" s="12" t="str">
        <f t="shared" si="2"/>
        <v>АКЦІОНЕРНЕ ТОВАРИСТВО 'КОМЕРЦІЙНИЙ БАНК 'ГЛОБУС</v>
      </c>
      <c r="D57" s="13" t="s">
        <v>120</v>
      </c>
      <c r="E57" s="12" t="s">
        <v>121</v>
      </c>
      <c r="F57" s="14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</row>
    <row r="58" spans="1:23" x14ac:dyDescent="0.2">
      <c r="A58" s="11"/>
      <c r="B58" s="13">
        <v>46</v>
      </c>
      <c r="C58" s="12" t="str">
        <f t="shared" si="2"/>
        <v>АКЦІОНЕРНЕ ТОВАРИСТВО 'КОМЕРЦІЙНИЙ БАНК 'ГЛОБУС</v>
      </c>
      <c r="D58" s="13" t="s">
        <v>122</v>
      </c>
      <c r="E58" s="12" t="s">
        <v>123</v>
      </c>
      <c r="F58" s="14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</row>
    <row r="59" spans="1:23" x14ac:dyDescent="0.2">
      <c r="A59" s="11"/>
      <c r="B59" s="13">
        <v>47</v>
      </c>
      <c r="C59" s="12" t="str">
        <f t="shared" si="2"/>
        <v>АКЦІОНЕРНЕ ТОВАРИСТВО 'КОМЕРЦІЙНИЙ БАНК 'ГЛОБУС</v>
      </c>
      <c r="D59" s="13" t="s">
        <v>124</v>
      </c>
      <c r="E59" s="12" t="s">
        <v>125</v>
      </c>
      <c r="F59" s="14">
        <v>9085</v>
      </c>
      <c r="G59" s="10">
        <v>9085</v>
      </c>
      <c r="H59" s="10">
        <v>0</v>
      </c>
      <c r="I59" s="10">
        <v>143</v>
      </c>
      <c r="J59" s="10">
        <v>143</v>
      </c>
      <c r="K59" s="10">
        <v>0</v>
      </c>
      <c r="L59" s="10">
        <v>0</v>
      </c>
      <c r="M59" s="10">
        <v>0</v>
      </c>
      <c r="N59" s="10">
        <v>0</v>
      </c>
      <c r="O59" s="10">
        <v>9118</v>
      </c>
      <c r="P59" s="10">
        <v>9118</v>
      </c>
      <c r="Q59" s="10">
        <v>0</v>
      </c>
      <c r="R59" s="10">
        <v>147</v>
      </c>
      <c r="S59" s="10">
        <v>147</v>
      </c>
      <c r="T59" s="10">
        <v>0</v>
      </c>
      <c r="U59" s="10">
        <v>0</v>
      </c>
      <c r="V59" s="10">
        <v>0</v>
      </c>
      <c r="W59" s="10">
        <v>0</v>
      </c>
    </row>
    <row r="60" spans="1:23" x14ac:dyDescent="0.2">
      <c r="A60" s="11"/>
      <c r="B60" s="13">
        <v>48</v>
      </c>
      <c r="C60" s="12" t="str">
        <f t="shared" si="2"/>
        <v>АКЦІОНЕРНЕ ТОВАРИСТВО 'КОМЕРЦІЙНИЙ БАНК 'ГЛОБУС</v>
      </c>
      <c r="D60" s="13" t="s">
        <v>126</v>
      </c>
      <c r="E60" s="12" t="s">
        <v>127</v>
      </c>
      <c r="F60" s="14">
        <v>308</v>
      </c>
      <c r="G60" s="10">
        <v>308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311</v>
      </c>
      <c r="P60" s="10">
        <v>311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</row>
    <row r="61" spans="1:23" x14ac:dyDescent="0.2">
      <c r="A61" s="11"/>
      <c r="B61" s="13">
        <v>49</v>
      </c>
      <c r="C61" s="12" t="str">
        <f t="shared" si="2"/>
        <v>АКЦІОНЕРНЕ ТОВАРИСТВО 'КОМЕРЦІЙНИЙ БАНК 'ГЛОБУС</v>
      </c>
      <c r="D61" s="13" t="s">
        <v>128</v>
      </c>
      <c r="E61" s="12" t="s">
        <v>129</v>
      </c>
      <c r="F61" s="14">
        <v>1640</v>
      </c>
      <c r="G61" s="10">
        <v>1640</v>
      </c>
      <c r="H61" s="10">
        <v>0</v>
      </c>
      <c r="I61" s="10">
        <v>91</v>
      </c>
      <c r="J61" s="10">
        <v>91</v>
      </c>
      <c r="K61" s="10">
        <v>0</v>
      </c>
      <c r="L61" s="10">
        <v>91</v>
      </c>
      <c r="M61" s="10">
        <v>91</v>
      </c>
      <c r="N61" s="10">
        <v>0</v>
      </c>
      <c r="O61" s="10">
        <v>1659</v>
      </c>
      <c r="P61" s="10">
        <v>1659</v>
      </c>
      <c r="Q61" s="10">
        <v>0</v>
      </c>
      <c r="R61" s="10">
        <v>91</v>
      </c>
      <c r="S61" s="10">
        <v>91</v>
      </c>
      <c r="T61" s="10">
        <v>0</v>
      </c>
      <c r="U61" s="10">
        <v>91</v>
      </c>
      <c r="V61" s="10">
        <v>91</v>
      </c>
      <c r="W61" s="10">
        <v>0</v>
      </c>
    </row>
    <row r="62" spans="1:23" x14ac:dyDescent="0.2">
      <c r="A62" s="11"/>
      <c r="B62" s="13">
        <v>50</v>
      </c>
      <c r="C62" s="12" t="str">
        <f t="shared" si="2"/>
        <v>АКЦІОНЕРНЕ ТОВАРИСТВО 'КОМЕРЦІЙНИЙ БАНК 'ГЛОБУС</v>
      </c>
      <c r="D62" s="13" t="s">
        <v>130</v>
      </c>
      <c r="E62" s="12" t="s">
        <v>131</v>
      </c>
      <c r="F62" s="14">
        <v>2526</v>
      </c>
      <c r="G62" s="10">
        <v>2526</v>
      </c>
      <c r="H62" s="10">
        <v>0</v>
      </c>
      <c r="I62" s="10">
        <v>0</v>
      </c>
      <c r="J62" s="10">
        <v>0</v>
      </c>
      <c r="K62" s="10">
        <v>0</v>
      </c>
      <c r="L62" s="10">
        <v>87</v>
      </c>
      <c r="M62" s="10">
        <v>87</v>
      </c>
      <c r="N62" s="10">
        <v>0</v>
      </c>
      <c r="O62" s="10">
        <v>2553</v>
      </c>
      <c r="P62" s="10">
        <v>2553</v>
      </c>
      <c r="Q62" s="10">
        <v>0</v>
      </c>
      <c r="R62" s="10">
        <v>0</v>
      </c>
      <c r="S62" s="10">
        <v>0</v>
      </c>
      <c r="T62" s="10">
        <v>0</v>
      </c>
      <c r="U62" s="10">
        <v>87</v>
      </c>
      <c r="V62" s="10">
        <v>87</v>
      </c>
      <c r="W62" s="10">
        <v>0</v>
      </c>
    </row>
    <row r="63" spans="1:23" x14ac:dyDescent="0.2">
      <c r="A63" s="11"/>
      <c r="B63" s="13">
        <v>51</v>
      </c>
      <c r="C63" s="12" t="str">
        <f t="shared" si="2"/>
        <v>АКЦІОНЕРНЕ ТОВАРИСТВО 'КОМЕРЦІЙНИЙ БАНК 'ГЛОБУС</v>
      </c>
      <c r="D63" s="13" t="s">
        <v>132</v>
      </c>
      <c r="E63" s="12" t="s">
        <v>133</v>
      </c>
      <c r="F63" s="14">
        <v>1926</v>
      </c>
      <c r="G63" s="10">
        <v>1926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1940</v>
      </c>
      <c r="P63" s="10">
        <v>1940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</row>
    <row r="64" spans="1:23" ht="22.5" x14ac:dyDescent="0.2">
      <c r="A64" s="11"/>
      <c r="B64" s="13">
        <v>52</v>
      </c>
      <c r="C64" s="12" t="str">
        <f t="shared" si="2"/>
        <v>АКЦІОНЕРНЕ ТОВАРИСТВО 'КОМЕРЦІЙНИЙ БАНК 'ГЛОБУС</v>
      </c>
      <c r="D64" s="13" t="s">
        <v>134</v>
      </c>
      <c r="E64" s="12" t="s">
        <v>135</v>
      </c>
      <c r="F64" s="14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</row>
    <row r="65" spans="1:23" x14ac:dyDescent="0.2">
      <c r="A65" s="11"/>
      <c r="B65" s="13">
        <v>53</v>
      </c>
      <c r="C65" s="12" t="str">
        <f t="shared" si="2"/>
        <v>АКЦІОНЕРНЕ ТОВАРИСТВО 'КОМЕРЦІЙНИЙ БАНК 'ГЛОБУС</v>
      </c>
      <c r="D65" s="13" t="s">
        <v>136</v>
      </c>
      <c r="E65" s="12" t="s">
        <v>137</v>
      </c>
      <c r="F65" s="14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</row>
    <row r="66" spans="1:23" x14ac:dyDescent="0.2">
      <c r="A66" s="11"/>
      <c r="B66" s="13">
        <v>54</v>
      </c>
      <c r="C66" s="12" t="str">
        <f t="shared" si="2"/>
        <v>АКЦІОНЕРНЕ ТОВАРИСТВО 'КОМЕРЦІЙНИЙ БАНК 'ГЛОБУС</v>
      </c>
      <c r="D66" s="13" t="s">
        <v>138</v>
      </c>
      <c r="E66" s="12" t="s">
        <v>139</v>
      </c>
      <c r="F66" s="14">
        <v>647</v>
      </c>
      <c r="G66" s="10">
        <v>647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662</v>
      </c>
      <c r="P66" s="10">
        <v>662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</row>
    <row r="67" spans="1:23" ht="22.5" x14ac:dyDescent="0.2">
      <c r="A67" s="11"/>
      <c r="B67" s="13">
        <v>55</v>
      </c>
      <c r="C67" s="12" t="str">
        <f t="shared" si="2"/>
        <v>АКЦІОНЕРНЕ ТОВАРИСТВО 'КОМЕРЦІЙНИЙ БАНК 'ГЛОБУС</v>
      </c>
      <c r="D67" s="13" t="s">
        <v>140</v>
      </c>
      <c r="E67" s="12" t="s">
        <v>141</v>
      </c>
      <c r="F67" s="14">
        <v>4207</v>
      </c>
      <c r="G67" s="10">
        <v>4207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4293</v>
      </c>
      <c r="P67" s="10">
        <v>4293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</row>
    <row r="68" spans="1:23" x14ac:dyDescent="0.2">
      <c r="A68" s="11"/>
      <c r="B68" s="13">
        <v>56</v>
      </c>
      <c r="C68" s="12" t="str">
        <f t="shared" si="2"/>
        <v>АКЦІОНЕРНЕ ТОВАРИСТВО 'КОМЕРЦІЙНИЙ БАНК 'ГЛОБУС</v>
      </c>
      <c r="D68" s="13" t="s">
        <v>142</v>
      </c>
      <c r="E68" s="12" t="s">
        <v>143</v>
      </c>
      <c r="F68" s="14">
        <v>5101</v>
      </c>
      <c r="G68" s="10">
        <v>5101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5202</v>
      </c>
      <c r="P68" s="10">
        <v>5202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</row>
    <row r="69" spans="1:23" ht="22.5" x14ac:dyDescent="0.2">
      <c r="A69" s="11"/>
      <c r="B69" s="13">
        <v>57</v>
      </c>
      <c r="C69" s="12" t="str">
        <f t="shared" si="2"/>
        <v>АКЦІОНЕРНЕ ТОВАРИСТВО 'КОМЕРЦІЙНИЙ БАНК 'ГЛОБУС</v>
      </c>
      <c r="D69" s="13" t="s">
        <v>144</v>
      </c>
      <c r="E69" s="12" t="s">
        <v>145</v>
      </c>
      <c r="F69" s="14">
        <v>8685</v>
      </c>
      <c r="G69" s="10">
        <v>8685</v>
      </c>
      <c r="H69" s="10">
        <v>0</v>
      </c>
      <c r="I69" s="10">
        <v>7385</v>
      </c>
      <c r="J69" s="10">
        <v>7385</v>
      </c>
      <c r="K69" s="10">
        <v>0</v>
      </c>
      <c r="L69" s="10">
        <v>0</v>
      </c>
      <c r="M69" s="10">
        <v>0</v>
      </c>
      <c r="N69" s="10">
        <v>0</v>
      </c>
      <c r="O69" s="10">
        <v>8685</v>
      </c>
      <c r="P69" s="10">
        <v>8685</v>
      </c>
      <c r="Q69" s="10">
        <v>0</v>
      </c>
      <c r="R69" s="10">
        <v>7385</v>
      </c>
      <c r="S69" s="10">
        <v>7385</v>
      </c>
      <c r="T69" s="10">
        <v>0</v>
      </c>
      <c r="U69" s="10">
        <v>0</v>
      </c>
      <c r="V69" s="10">
        <v>0</v>
      </c>
      <c r="W69" s="10">
        <v>0</v>
      </c>
    </row>
    <row r="70" spans="1:23" ht="22.5" x14ac:dyDescent="0.2">
      <c r="A70" s="11"/>
      <c r="B70" s="13">
        <v>58</v>
      </c>
      <c r="C70" s="12" t="str">
        <f t="shared" si="2"/>
        <v>АКЦІОНЕРНЕ ТОВАРИСТВО 'КОМЕРЦІЙНИЙ БАНК 'ГЛОБУС</v>
      </c>
      <c r="D70" s="13" t="s">
        <v>146</v>
      </c>
      <c r="E70" s="12" t="s">
        <v>147</v>
      </c>
      <c r="F70" s="14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</row>
    <row r="71" spans="1:23" x14ac:dyDescent="0.2">
      <c r="A71" s="11"/>
      <c r="B71" s="13">
        <v>59</v>
      </c>
      <c r="C71" s="12" t="str">
        <f t="shared" si="2"/>
        <v>АКЦІОНЕРНЕ ТОВАРИСТВО 'КОМЕРЦІЙНИЙ БАНК 'ГЛОБУС</v>
      </c>
      <c r="D71" s="13" t="s">
        <v>148</v>
      </c>
      <c r="E71" s="12" t="s">
        <v>149</v>
      </c>
      <c r="F71" s="14">
        <v>40</v>
      </c>
      <c r="G71" s="10">
        <v>40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40</v>
      </c>
      <c r="P71" s="10">
        <v>40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</row>
    <row r="72" spans="1:23" x14ac:dyDescent="0.2">
      <c r="A72" s="11"/>
      <c r="B72" s="13">
        <v>60</v>
      </c>
      <c r="C72" s="12" t="str">
        <f t="shared" si="2"/>
        <v>АКЦІОНЕРНЕ ТОВАРИСТВО 'КОМЕРЦІЙНИЙ БАНК 'ГЛОБУС</v>
      </c>
      <c r="D72" s="13" t="s">
        <v>150</v>
      </c>
      <c r="E72" s="12" t="s">
        <v>151</v>
      </c>
      <c r="F72" s="14">
        <v>27745</v>
      </c>
      <c r="G72" s="10">
        <v>27745</v>
      </c>
      <c r="H72" s="10">
        <v>0</v>
      </c>
      <c r="I72" s="10">
        <v>220</v>
      </c>
      <c r="J72" s="10">
        <v>220</v>
      </c>
      <c r="K72" s="10">
        <v>0</v>
      </c>
      <c r="L72" s="10">
        <v>220</v>
      </c>
      <c r="M72" s="10">
        <v>220</v>
      </c>
      <c r="N72" s="10">
        <v>0</v>
      </c>
      <c r="O72" s="10">
        <v>27918</v>
      </c>
      <c r="P72" s="10">
        <v>27918</v>
      </c>
      <c r="Q72" s="10">
        <v>0</v>
      </c>
      <c r="R72" s="10">
        <v>220</v>
      </c>
      <c r="S72" s="10">
        <v>220</v>
      </c>
      <c r="T72" s="10">
        <v>0</v>
      </c>
      <c r="U72" s="10">
        <v>220</v>
      </c>
      <c r="V72" s="10">
        <v>220</v>
      </c>
      <c r="W72" s="10">
        <v>0</v>
      </c>
    </row>
    <row r="73" spans="1:23" x14ac:dyDescent="0.2">
      <c r="A73" s="11"/>
      <c r="B73" s="13">
        <v>61</v>
      </c>
      <c r="C73" s="12" t="str">
        <f t="shared" si="2"/>
        <v>АКЦІОНЕРНЕ ТОВАРИСТВО 'КОМЕРЦІЙНИЙ БАНК 'ГЛОБУС</v>
      </c>
      <c r="D73" s="13" t="s">
        <v>152</v>
      </c>
      <c r="E73" s="12" t="s">
        <v>153</v>
      </c>
      <c r="F73" s="14">
        <v>2907</v>
      </c>
      <c r="G73" s="10">
        <v>2907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2946</v>
      </c>
      <c r="P73" s="10">
        <v>2946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</row>
    <row r="74" spans="1:23" ht="22.5" x14ac:dyDescent="0.2">
      <c r="A74" s="11"/>
      <c r="B74" s="13">
        <v>62</v>
      </c>
      <c r="C74" s="12" t="str">
        <f t="shared" si="2"/>
        <v>АКЦІОНЕРНЕ ТОВАРИСТВО 'КОМЕРЦІЙНИЙ БАНК 'ГЛОБУС</v>
      </c>
      <c r="D74" s="13" t="s">
        <v>154</v>
      </c>
      <c r="E74" s="12" t="s">
        <v>155</v>
      </c>
      <c r="F74" s="14">
        <v>3421</v>
      </c>
      <c r="G74" s="10">
        <v>3421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3457</v>
      </c>
      <c r="P74" s="10">
        <v>3457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</row>
    <row r="75" spans="1:23" ht="22.5" x14ac:dyDescent="0.2">
      <c r="A75" s="11"/>
      <c r="B75" s="13">
        <v>63</v>
      </c>
      <c r="C75" s="12" t="str">
        <f t="shared" si="2"/>
        <v>АКЦІОНЕРНЕ ТОВАРИСТВО 'КОМЕРЦІЙНИЙ БАНК 'ГЛОБУС</v>
      </c>
      <c r="D75" s="13" t="s">
        <v>156</v>
      </c>
      <c r="E75" s="12" t="s">
        <v>157</v>
      </c>
      <c r="F75" s="14">
        <v>36277</v>
      </c>
      <c r="G75" s="10">
        <v>36277</v>
      </c>
      <c r="H75" s="10">
        <v>0</v>
      </c>
      <c r="I75" s="10">
        <v>5986</v>
      </c>
      <c r="J75" s="10">
        <v>5986</v>
      </c>
      <c r="K75" s="10">
        <v>0</v>
      </c>
      <c r="L75" s="10">
        <v>0</v>
      </c>
      <c r="M75" s="10">
        <v>0</v>
      </c>
      <c r="N75" s="10">
        <v>0</v>
      </c>
      <c r="O75" s="10">
        <v>36509</v>
      </c>
      <c r="P75" s="10">
        <v>36509</v>
      </c>
      <c r="Q75" s="10">
        <v>0</v>
      </c>
      <c r="R75" s="10">
        <v>6046</v>
      </c>
      <c r="S75" s="10">
        <v>6046</v>
      </c>
      <c r="T75" s="10">
        <v>0</v>
      </c>
      <c r="U75" s="10">
        <v>0</v>
      </c>
      <c r="V75" s="10">
        <v>0</v>
      </c>
      <c r="W75" s="10">
        <v>0</v>
      </c>
    </row>
    <row r="76" spans="1:23" x14ac:dyDescent="0.2">
      <c r="A76" s="11"/>
      <c r="B76" s="13">
        <v>64</v>
      </c>
      <c r="C76" s="12" t="str">
        <f t="shared" si="2"/>
        <v>АКЦІОНЕРНЕ ТОВАРИСТВО 'КОМЕРЦІЙНИЙ БАНК 'ГЛОБУС</v>
      </c>
      <c r="D76" s="13" t="s">
        <v>158</v>
      </c>
      <c r="E76" s="12" t="s">
        <v>159</v>
      </c>
      <c r="F76" s="14">
        <v>2629</v>
      </c>
      <c r="G76" s="10">
        <v>2629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2650</v>
      </c>
      <c r="P76" s="10">
        <v>2650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</row>
    <row r="77" spans="1:23" x14ac:dyDescent="0.2">
      <c r="A77" s="11"/>
      <c r="B77" s="13">
        <v>65</v>
      </c>
      <c r="C77" s="12" t="str">
        <f t="shared" ref="C77:C102" si="3">_xlfn.SINGLE(ClDSOutBlOption_InstName)</f>
        <v>АКЦІОНЕРНЕ ТОВАРИСТВО 'КОМЕРЦІЙНИЙ БАНК 'ГЛОБУС</v>
      </c>
      <c r="D77" s="13" t="s">
        <v>160</v>
      </c>
      <c r="E77" s="12" t="s">
        <v>161</v>
      </c>
      <c r="F77" s="14">
        <v>1097</v>
      </c>
      <c r="G77" s="10">
        <v>1097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1114</v>
      </c>
      <c r="P77" s="10">
        <v>1114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</row>
    <row r="78" spans="1:23" x14ac:dyDescent="0.2">
      <c r="A78" s="11"/>
      <c r="B78" s="13">
        <v>66</v>
      </c>
      <c r="C78" s="12" t="str">
        <f t="shared" si="3"/>
        <v>АКЦІОНЕРНЕ ТОВАРИСТВО 'КОМЕРЦІЙНИЙ БАНК 'ГЛОБУС</v>
      </c>
      <c r="D78" s="13" t="s">
        <v>162</v>
      </c>
      <c r="E78" s="12" t="s">
        <v>163</v>
      </c>
      <c r="F78" s="14">
        <v>3450</v>
      </c>
      <c r="G78" s="10">
        <v>3450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3470</v>
      </c>
      <c r="P78" s="10">
        <v>3470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</row>
    <row r="79" spans="1:23" x14ac:dyDescent="0.2">
      <c r="A79" s="11"/>
      <c r="B79" s="13">
        <v>67</v>
      </c>
      <c r="C79" s="12" t="str">
        <f t="shared" si="3"/>
        <v>АКЦІОНЕРНЕ ТОВАРИСТВО 'КОМЕРЦІЙНИЙ БАНК 'ГЛОБУС</v>
      </c>
      <c r="D79" s="13" t="s">
        <v>164</v>
      </c>
      <c r="E79" s="12" t="s">
        <v>165</v>
      </c>
      <c r="F79" s="14">
        <v>1003</v>
      </c>
      <c r="G79" s="10">
        <v>1003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1017</v>
      </c>
      <c r="P79" s="10">
        <v>1017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</row>
    <row r="80" spans="1:23" x14ac:dyDescent="0.2">
      <c r="A80" s="11"/>
      <c r="B80" s="13">
        <v>68</v>
      </c>
      <c r="C80" s="12" t="str">
        <f t="shared" si="3"/>
        <v>АКЦІОНЕРНЕ ТОВАРИСТВО 'КОМЕРЦІЙНИЙ БАНК 'ГЛОБУС</v>
      </c>
      <c r="D80" s="13" t="s">
        <v>166</v>
      </c>
      <c r="E80" s="12" t="s">
        <v>167</v>
      </c>
      <c r="F80" s="14">
        <v>25393</v>
      </c>
      <c r="G80" s="10">
        <v>25393</v>
      </c>
      <c r="H80" s="10">
        <v>0</v>
      </c>
      <c r="I80" s="10">
        <v>3906</v>
      </c>
      <c r="J80" s="10">
        <v>3906</v>
      </c>
      <c r="K80" s="10">
        <v>0</v>
      </c>
      <c r="L80" s="10">
        <v>0</v>
      </c>
      <c r="M80" s="10">
        <v>0</v>
      </c>
      <c r="N80" s="10">
        <v>0</v>
      </c>
      <c r="O80" s="10">
        <v>25681</v>
      </c>
      <c r="P80" s="10">
        <v>25681</v>
      </c>
      <c r="Q80" s="10">
        <v>0</v>
      </c>
      <c r="R80" s="10">
        <v>3933</v>
      </c>
      <c r="S80" s="10">
        <v>3933</v>
      </c>
      <c r="T80" s="10">
        <v>0</v>
      </c>
      <c r="U80" s="10">
        <v>0</v>
      </c>
      <c r="V80" s="10">
        <v>0</v>
      </c>
      <c r="W80" s="10">
        <v>0</v>
      </c>
    </row>
    <row r="81" spans="1:23" x14ac:dyDescent="0.2">
      <c r="A81" s="11"/>
      <c r="B81" s="13">
        <v>69</v>
      </c>
      <c r="C81" s="12" t="str">
        <f t="shared" si="3"/>
        <v>АКЦІОНЕРНЕ ТОВАРИСТВО 'КОМЕРЦІЙНИЙ БАНК 'ГЛОБУС</v>
      </c>
      <c r="D81" s="13" t="s">
        <v>168</v>
      </c>
      <c r="E81" s="12" t="s">
        <v>169</v>
      </c>
      <c r="F81" s="14">
        <v>1934</v>
      </c>
      <c r="G81" s="10">
        <v>1934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1966</v>
      </c>
      <c r="P81" s="10">
        <v>1966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</row>
    <row r="82" spans="1:23" ht="22.5" x14ac:dyDescent="0.2">
      <c r="A82" s="11"/>
      <c r="B82" s="13">
        <v>70</v>
      </c>
      <c r="C82" s="12" t="str">
        <f t="shared" si="3"/>
        <v>АКЦІОНЕРНЕ ТОВАРИСТВО 'КОМЕРЦІЙНИЙ БАНК 'ГЛОБУС</v>
      </c>
      <c r="D82" s="13" t="s">
        <v>170</v>
      </c>
      <c r="E82" s="12" t="s">
        <v>171</v>
      </c>
      <c r="F82" s="14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</row>
    <row r="83" spans="1:23" x14ac:dyDescent="0.2">
      <c r="A83" s="11"/>
      <c r="B83" s="13">
        <v>71</v>
      </c>
      <c r="C83" s="12" t="str">
        <f t="shared" si="3"/>
        <v>АКЦІОНЕРНЕ ТОВАРИСТВО 'КОМЕРЦІЙНИЙ БАНК 'ГЛОБУС</v>
      </c>
      <c r="D83" s="13" t="s">
        <v>172</v>
      </c>
      <c r="E83" s="12" t="s">
        <v>173</v>
      </c>
      <c r="F83" s="14">
        <v>7652</v>
      </c>
      <c r="G83" s="10">
        <v>7652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7789</v>
      </c>
      <c r="P83" s="10">
        <v>7789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</row>
    <row r="84" spans="1:23" x14ac:dyDescent="0.2">
      <c r="A84" s="11"/>
      <c r="B84" s="13">
        <v>72</v>
      </c>
      <c r="C84" s="12" t="str">
        <f t="shared" si="3"/>
        <v>АКЦІОНЕРНЕ ТОВАРИСТВО 'КОМЕРЦІЙНИЙ БАНК 'ГЛОБУС</v>
      </c>
      <c r="D84" s="13" t="s">
        <v>174</v>
      </c>
      <c r="E84" s="12" t="s">
        <v>175</v>
      </c>
      <c r="F84" s="14">
        <v>105248</v>
      </c>
      <c r="G84" s="10">
        <v>105248</v>
      </c>
      <c r="H84" s="10">
        <v>0</v>
      </c>
      <c r="I84" s="10">
        <v>6184</v>
      </c>
      <c r="J84" s="10">
        <v>6184</v>
      </c>
      <c r="K84" s="10">
        <v>0</v>
      </c>
      <c r="L84" s="10">
        <v>0</v>
      </c>
      <c r="M84" s="10">
        <v>0</v>
      </c>
      <c r="N84" s="10">
        <v>0</v>
      </c>
      <c r="O84" s="10">
        <v>106514</v>
      </c>
      <c r="P84" s="10">
        <v>106514</v>
      </c>
      <c r="Q84" s="10">
        <v>0</v>
      </c>
      <c r="R84" s="10">
        <v>6315</v>
      </c>
      <c r="S84" s="10">
        <v>6315</v>
      </c>
      <c r="T84" s="10">
        <v>0</v>
      </c>
      <c r="U84" s="10">
        <v>0</v>
      </c>
      <c r="V84" s="10">
        <v>0</v>
      </c>
      <c r="W84" s="10">
        <v>0</v>
      </c>
    </row>
    <row r="85" spans="1:23" ht="22.5" x14ac:dyDescent="0.2">
      <c r="A85" s="11"/>
      <c r="B85" s="13">
        <v>73</v>
      </c>
      <c r="C85" s="12" t="str">
        <f t="shared" si="3"/>
        <v>АКЦІОНЕРНЕ ТОВАРИСТВО 'КОМЕРЦІЙНИЙ БАНК 'ГЛОБУС</v>
      </c>
      <c r="D85" s="13" t="s">
        <v>176</v>
      </c>
      <c r="E85" s="12" t="s">
        <v>177</v>
      </c>
      <c r="F85" s="14">
        <v>1279</v>
      </c>
      <c r="G85" s="10">
        <v>1279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1283</v>
      </c>
      <c r="P85" s="10">
        <v>1283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  <c r="V85" s="10">
        <v>0</v>
      </c>
      <c r="W85" s="10">
        <v>0</v>
      </c>
    </row>
    <row r="86" spans="1:23" x14ac:dyDescent="0.2">
      <c r="A86" s="11"/>
      <c r="B86" s="13">
        <v>74</v>
      </c>
      <c r="C86" s="12" t="str">
        <f t="shared" si="3"/>
        <v>АКЦІОНЕРНЕ ТОВАРИСТВО 'КОМЕРЦІЙНИЙ БАНК 'ГЛОБУС</v>
      </c>
      <c r="D86" s="13" t="s">
        <v>178</v>
      </c>
      <c r="E86" s="12" t="s">
        <v>179</v>
      </c>
      <c r="F86" s="14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</row>
    <row r="87" spans="1:23" x14ac:dyDescent="0.2">
      <c r="A87" s="11"/>
      <c r="B87" s="13">
        <v>75</v>
      </c>
      <c r="C87" s="12" t="str">
        <f t="shared" si="3"/>
        <v>АКЦІОНЕРНЕ ТОВАРИСТВО 'КОМЕРЦІЙНИЙ БАНК 'ГЛОБУС</v>
      </c>
      <c r="D87" s="13" t="s">
        <v>180</v>
      </c>
      <c r="E87" s="12" t="s">
        <v>181</v>
      </c>
      <c r="F87" s="14">
        <v>1877</v>
      </c>
      <c r="G87" s="10">
        <v>1877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2061</v>
      </c>
      <c r="P87" s="10">
        <v>2061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</row>
    <row r="88" spans="1:23" x14ac:dyDescent="0.2">
      <c r="A88" s="11"/>
      <c r="B88" s="13">
        <v>76</v>
      </c>
      <c r="C88" s="12" t="str">
        <f t="shared" si="3"/>
        <v>АКЦІОНЕРНЕ ТОВАРИСТВО 'КОМЕРЦІЙНИЙ БАНК 'ГЛОБУС</v>
      </c>
      <c r="D88" s="13" t="s">
        <v>182</v>
      </c>
      <c r="E88" s="12" t="s">
        <v>183</v>
      </c>
      <c r="F88" s="14">
        <v>18850</v>
      </c>
      <c r="G88" s="10">
        <v>18850</v>
      </c>
      <c r="H88" s="10">
        <v>0</v>
      </c>
      <c r="I88" s="10">
        <v>8329</v>
      </c>
      <c r="J88" s="10">
        <v>8329</v>
      </c>
      <c r="K88" s="10">
        <v>0</v>
      </c>
      <c r="L88" s="10">
        <v>8329</v>
      </c>
      <c r="M88" s="10">
        <v>8329</v>
      </c>
      <c r="N88" s="10">
        <v>0</v>
      </c>
      <c r="O88" s="10">
        <v>19229</v>
      </c>
      <c r="P88" s="10">
        <v>19229</v>
      </c>
      <c r="Q88" s="10">
        <v>0</v>
      </c>
      <c r="R88" s="10">
        <v>8330</v>
      </c>
      <c r="S88" s="10">
        <v>8330</v>
      </c>
      <c r="T88" s="10">
        <v>0</v>
      </c>
      <c r="U88" s="10">
        <v>8330</v>
      </c>
      <c r="V88" s="10">
        <v>8330</v>
      </c>
      <c r="W88" s="10">
        <v>0</v>
      </c>
    </row>
    <row r="89" spans="1:23" x14ac:dyDescent="0.2">
      <c r="A89" s="11"/>
      <c r="B89" s="13">
        <v>77</v>
      </c>
      <c r="C89" s="12" t="str">
        <f t="shared" si="3"/>
        <v>АКЦІОНЕРНЕ ТОВАРИСТВО 'КОМЕРЦІЙНИЙ БАНК 'ГЛОБУС</v>
      </c>
      <c r="D89" s="13" t="s">
        <v>184</v>
      </c>
      <c r="E89" s="12" t="s">
        <v>185</v>
      </c>
      <c r="F89" s="14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</row>
    <row r="90" spans="1:23" x14ac:dyDescent="0.2">
      <c r="A90" s="11"/>
      <c r="B90" s="13">
        <v>78</v>
      </c>
      <c r="C90" s="12" t="str">
        <f t="shared" si="3"/>
        <v>АКЦІОНЕРНЕ ТОВАРИСТВО 'КОМЕРЦІЙНИЙ БАНК 'ГЛОБУС</v>
      </c>
      <c r="D90" s="13" t="s">
        <v>186</v>
      </c>
      <c r="E90" s="12" t="s">
        <v>187</v>
      </c>
      <c r="F90" s="14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</row>
    <row r="91" spans="1:23" x14ac:dyDescent="0.2">
      <c r="A91" s="11"/>
      <c r="B91" s="13">
        <v>79</v>
      </c>
      <c r="C91" s="12" t="str">
        <f t="shared" si="3"/>
        <v>АКЦІОНЕРНЕ ТОВАРИСТВО 'КОМЕРЦІЙНИЙ БАНК 'ГЛОБУС</v>
      </c>
      <c r="D91" s="13" t="s">
        <v>188</v>
      </c>
      <c r="E91" s="12" t="s">
        <v>189</v>
      </c>
      <c r="F91" s="14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</row>
    <row r="92" spans="1:23" x14ac:dyDescent="0.2">
      <c r="A92" s="11"/>
      <c r="B92" s="13">
        <v>80</v>
      </c>
      <c r="C92" s="12" t="str">
        <f t="shared" si="3"/>
        <v>АКЦІОНЕРНЕ ТОВАРИСТВО 'КОМЕРЦІЙНИЙ БАНК 'ГЛОБУС</v>
      </c>
      <c r="D92" s="13" t="s">
        <v>190</v>
      </c>
      <c r="E92" s="12" t="s">
        <v>191</v>
      </c>
      <c r="F92" s="14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</row>
    <row r="93" spans="1:23" x14ac:dyDescent="0.2">
      <c r="A93" s="11"/>
      <c r="B93" s="13">
        <v>81</v>
      </c>
      <c r="C93" s="12" t="str">
        <f t="shared" si="3"/>
        <v>АКЦІОНЕРНЕ ТОВАРИСТВО 'КОМЕРЦІЙНИЙ БАНК 'ГЛОБУС</v>
      </c>
      <c r="D93" s="13" t="s">
        <v>192</v>
      </c>
      <c r="E93" s="12" t="s">
        <v>193</v>
      </c>
      <c r="F93" s="14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</row>
    <row r="94" spans="1:23" x14ac:dyDescent="0.2">
      <c r="A94" s="11"/>
      <c r="B94" s="13">
        <v>82</v>
      </c>
      <c r="C94" s="12" t="str">
        <f t="shared" si="3"/>
        <v>АКЦІОНЕРНЕ ТОВАРИСТВО 'КОМЕРЦІЙНИЙ БАНК 'ГЛОБУС</v>
      </c>
      <c r="D94" s="13" t="s">
        <v>194</v>
      </c>
      <c r="E94" s="12" t="s">
        <v>195</v>
      </c>
      <c r="F94" s="14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</row>
    <row r="95" spans="1:23" x14ac:dyDescent="0.2">
      <c r="A95" s="11"/>
      <c r="B95" s="13">
        <v>83</v>
      </c>
      <c r="C95" s="12" t="str">
        <f t="shared" si="3"/>
        <v>АКЦІОНЕРНЕ ТОВАРИСТВО 'КОМЕРЦІЙНИЙ БАНК 'ГЛОБУС</v>
      </c>
      <c r="D95" s="13" t="s">
        <v>196</v>
      </c>
      <c r="E95" s="12" t="s">
        <v>197</v>
      </c>
      <c r="F95" s="14">
        <v>334</v>
      </c>
      <c r="G95" s="10">
        <v>334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345</v>
      </c>
      <c r="P95" s="10">
        <v>345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</row>
    <row r="96" spans="1:23" x14ac:dyDescent="0.2">
      <c r="A96" s="11"/>
      <c r="B96" s="13">
        <v>84</v>
      </c>
      <c r="C96" s="12" t="str">
        <f t="shared" si="3"/>
        <v>АКЦІОНЕРНЕ ТОВАРИСТВО 'КОМЕРЦІЙНИЙ БАНК 'ГЛОБУС</v>
      </c>
      <c r="D96" s="13" t="s">
        <v>198</v>
      </c>
      <c r="E96" s="12" t="s">
        <v>199</v>
      </c>
      <c r="F96" s="14">
        <v>269</v>
      </c>
      <c r="G96" s="10">
        <v>269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274</v>
      </c>
      <c r="P96" s="10">
        <v>274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</row>
    <row r="97" spans="1:23" x14ac:dyDescent="0.2">
      <c r="A97" s="11"/>
      <c r="B97" s="13">
        <v>85</v>
      </c>
      <c r="C97" s="12" t="str">
        <f t="shared" si="3"/>
        <v>АКЦІОНЕРНЕ ТОВАРИСТВО 'КОМЕРЦІЙНИЙ БАНК 'ГЛОБУС</v>
      </c>
      <c r="D97" s="13" t="s">
        <v>200</v>
      </c>
      <c r="E97" s="12" t="s">
        <v>201</v>
      </c>
      <c r="F97" s="14">
        <v>2347</v>
      </c>
      <c r="G97" s="10">
        <v>2347</v>
      </c>
      <c r="H97" s="10">
        <v>0</v>
      </c>
      <c r="I97" s="10">
        <v>420</v>
      </c>
      <c r="J97" s="10">
        <v>420</v>
      </c>
      <c r="K97" s="10">
        <v>0</v>
      </c>
      <c r="L97" s="10">
        <v>420</v>
      </c>
      <c r="M97" s="10">
        <v>420</v>
      </c>
      <c r="N97" s="10">
        <v>0</v>
      </c>
      <c r="O97" s="10">
        <v>2394</v>
      </c>
      <c r="P97" s="10">
        <v>2394</v>
      </c>
      <c r="Q97" s="10">
        <v>0</v>
      </c>
      <c r="R97" s="10">
        <v>420</v>
      </c>
      <c r="S97" s="10">
        <v>420</v>
      </c>
      <c r="T97" s="10">
        <v>0</v>
      </c>
      <c r="U97" s="10">
        <v>420</v>
      </c>
      <c r="V97" s="10">
        <v>420</v>
      </c>
      <c r="W97" s="10">
        <v>0</v>
      </c>
    </row>
    <row r="98" spans="1:23" ht="22.5" x14ac:dyDescent="0.2">
      <c r="A98" s="11"/>
      <c r="B98" s="13">
        <v>86</v>
      </c>
      <c r="C98" s="12" t="str">
        <f t="shared" si="3"/>
        <v>АКЦІОНЕРНЕ ТОВАРИСТВО 'КОМЕРЦІЙНИЙ БАНК 'ГЛОБУС</v>
      </c>
      <c r="D98" s="13" t="s">
        <v>202</v>
      </c>
      <c r="E98" s="12" t="s">
        <v>203</v>
      </c>
      <c r="F98" s="14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</row>
    <row r="99" spans="1:23" ht="22.5" x14ac:dyDescent="0.2">
      <c r="A99" s="11"/>
      <c r="B99" s="13">
        <v>87</v>
      </c>
      <c r="C99" s="12" t="str">
        <f t="shared" si="3"/>
        <v>АКЦІОНЕРНЕ ТОВАРИСТВО 'КОМЕРЦІЙНИЙ БАНК 'ГЛОБУС</v>
      </c>
      <c r="D99" s="13" t="s">
        <v>204</v>
      </c>
      <c r="E99" s="12" t="s">
        <v>205</v>
      </c>
      <c r="F99" s="14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</row>
    <row r="100" spans="1:23" x14ac:dyDescent="0.2">
      <c r="A100" s="11"/>
      <c r="B100" s="13">
        <v>88</v>
      </c>
      <c r="C100" s="12" t="str">
        <f t="shared" si="3"/>
        <v>АКЦІОНЕРНЕ ТОВАРИСТВО 'КОМЕРЦІЙНИЙ БАНК 'ГЛОБУС</v>
      </c>
      <c r="D100" s="13" t="s">
        <v>206</v>
      </c>
      <c r="E100" s="12" t="s">
        <v>207</v>
      </c>
      <c r="F100" s="14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</row>
    <row r="101" spans="1:23" ht="22.5" x14ac:dyDescent="0.2">
      <c r="A101" s="11"/>
      <c r="B101" s="13">
        <v>89</v>
      </c>
      <c r="C101" s="12" t="str">
        <f t="shared" si="3"/>
        <v>АКЦІОНЕРНЕ ТОВАРИСТВО 'КОМЕРЦІЙНИЙ БАНК 'ГЛОБУС</v>
      </c>
      <c r="D101" s="13" t="s">
        <v>208</v>
      </c>
      <c r="E101" s="12" t="s">
        <v>209</v>
      </c>
      <c r="F101" s="14">
        <v>82452</v>
      </c>
      <c r="G101" s="10">
        <v>0</v>
      </c>
      <c r="H101" s="10">
        <v>82452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10">
        <v>0</v>
      </c>
      <c r="O101" s="10">
        <v>82452</v>
      </c>
      <c r="P101" s="10">
        <v>0</v>
      </c>
      <c r="Q101" s="10">
        <v>82452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0</v>
      </c>
    </row>
    <row r="102" spans="1:23" x14ac:dyDescent="0.2">
      <c r="A102" s="11"/>
      <c r="B102" s="13">
        <v>90</v>
      </c>
      <c r="C102" s="12" t="str">
        <f t="shared" si="3"/>
        <v>АКЦІОНЕРНЕ ТОВАРИСТВО 'КОМЕРЦІЙНИЙ БАНК 'ГЛОБУС</v>
      </c>
      <c r="D102" s="13" t="s">
        <v>208</v>
      </c>
      <c r="E102" s="12" t="s">
        <v>210</v>
      </c>
      <c r="F102" s="14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</row>
    <row r="104" spans="1:23" ht="12" thickBot="1" x14ac:dyDescent="0.25">
      <c r="D104" s="8">
        <f>_xlfn.SINGLE(ClDSOutBlOption_ExecDate)</f>
        <v>45974</v>
      </c>
      <c r="E104" s="9"/>
      <c r="I104" s="25" t="str">
        <f>_xlfn.SINGLE(ClDSOutBlOption_SubscrExec)</f>
        <v>Системный администратор</v>
      </c>
      <c r="J104" s="25"/>
      <c r="K104" s="25"/>
      <c r="L104" s="25"/>
    </row>
    <row r="105" spans="1:23" x14ac:dyDescent="0.2">
      <c r="D105" s="7" t="s">
        <v>6</v>
      </c>
      <c r="E105" s="9"/>
      <c r="I105" s="24" t="s">
        <v>7</v>
      </c>
      <c r="J105" s="24"/>
      <c r="K105" s="24"/>
      <c r="L105" s="24"/>
    </row>
    <row r="107" spans="1:23" ht="12" thickBot="1" x14ac:dyDescent="0.25">
      <c r="I107" s="25">
        <f>_xlfn.SINGLE(ClDSOutBlOption_SubscrContr)</f>
        <v>0</v>
      </c>
      <c r="J107" s="25"/>
      <c r="K107" s="25"/>
      <c r="L107" s="25"/>
    </row>
    <row r="108" spans="1:23" x14ac:dyDescent="0.2">
      <c r="I108" s="24" t="str">
        <f>_xlfn.SINGLE(ClDSOutBlOption_SubscrContrJob)</f>
        <v>Головний бухгалтер</v>
      </c>
      <c r="J108" s="24"/>
      <c r="K108" s="24"/>
      <c r="L108" s="24"/>
    </row>
    <row r="110" spans="1:23" ht="12" thickBot="1" x14ac:dyDescent="0.25">
      <c r="I110" s="25">
        <f>_xlfn.SINGLE(ClDSOutBlOption_SubscrHead)</f>
        <v>0</v>
      </c>
      <c r="J110" s="25"/>
      <c r="K110" s="25"/>
      <c r="L110" s="25"/>
    </row>
    <row r="111" spans="1:23" x14ac:dyDescent="0.2">
      <c r="I111" s="24" t="str">
        <f>_xlfn.SINGLE(ClDSOutBlOption_SubscrHeadJob)</f>
        <v>Заступник Голови Правлiння</v>
      </c>
      <c r="J111" s="24"/>
      <c r="K111" s="24"/>
      <c r="L111" s="24"/>
    </row>
  </sheetData>
  <mergeCells count="18">
    <mergeCell ref="B8:B11"/>
    <mergeCell ref="F7:G7"/>
    <mergeCell ref="D8:D11"/>
    <mergeCell ref="C8:C11"/>
    <mergeCell ref="E8:E11"/>
    <mergeCell ref="F8:H10"/>
    <mergeCell ref="L8:N10"/>
    <mergeCell ref="O8:Q10"/>
    <mergeCell ref="U8:W10"/>
    <mergeCell ref="E3:P6"/>
    <mergeCell ref="I110:L110"/>
    <mergeCell ref="I8:K10"/>
    <mergeCell ref="R8:T10"/>
    <mergeCell ref="I111:L111"/>
    <mergeCell ref="I104:L104"/>
    <mergeCell ref="I105:L105"/>
    <mergeCell ref="I107:L107"/>
    <mergeCell ref="I108:L108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dod5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2019-05-31T06:29:42Z</dcterms:created>
  <dcterms:modified xsi:type="dcterms:W3CDTF">2025-11-24T08:34:36Z</dcterms:modified>
</cp:coreProperties>
</file>