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975" windowWidth="23040" windowHeight="11385" firstSheet="1" activeTab="1"/>
  </bookViews>
  <sheets>
    <sheet name="G2TempSheet" sheetId="2" state="veryHidden" r:id="rId1"/>
    <sheet name="Лист1" sheetId="1" r:id="rId2"/>
  </sheets>
  <definedNames>
    <definedName name="ClDSOutBlOption_DfmOptBlSrcIndex" hidden="1">G2TempSheet!$B$4</definedName>
    <definedName name="ClDSOutBlOption_ExecDate" hidden="1">G2TempSheet!$O$4</definedName>
    <definedName name="ClDSOutBlOption_IdUom" hidden="1">G2TempSheet!$K$4</definedName>
    <definedName name="ClDSOutBlOption_InstLocation" hidden="1">G2TempSheet!$G$4</definedName>
    <definedName name="ClDSOutBlOption_InstName" hidden="1">G2TempSheet!$F$4</definedName>
    <definedName name="ClDSOutBlOption_NameSrcIndex" hidden="1">G2TempSheet!$C$4</definedName>
    <definedName name="ClDSOutBlOption_PercUom" hidden="1">G2TempSheet!$L$4</definedName>
    <definedName name="ClDSOutBlOption_ReportDate" hidden="1">G2TempSheet!$E$4</definedName>
    <definedName name="ClDSOutBlOption_SortOption" hidden="1">G2TempSheet!$D$4</definedName>
    <definedName name="ClDSOutBlOption_SubscrContr" hidden="1">G2TempSheet!$I$4</definedName>
    <definedName name="ClDSOutBlOption_SubscrContrJob" hidden="1">G2TempSheet!$M$4</definedName>
    <definedName name="ClDSOutBlOption_SubscrExec" hidden="1">G2TempSheet!$H$4</definedName>
    <definedName name="ClDSOutBlOption_SubscrHead" hidden="1">G2TempSheet!$J$4</definedName>
    <definedName name="ClDSOutBlOption_SubscrHeadJob" hidden="1">G2TempSheet!$N$4</definedName>
    <definedName name="ClDSOutBlSrcIndexRange">Лист1!$E$20:$Q$567</definedName>
    <definedName name="CLSInSimple_DAT" hidden="1">G2TempSheet!$C$5</definedName>
    <definedName name="CLSInSimple_ID_OPER" hidden="1">G2TempSheet!$G$5</definedName>
    <definedName name="CLSInSimple_ID_REPORT" hidden="1">G2TempSheet!$B$5</definedName>
    <definedName name="CLSInSimple_IS_AUTO" hidden="1">G2TempSheet!$F$5</definedName>
    <definedName name="CLSInSimple_MFO" hidden="1">G2TempSheet!$D$5</definedName>
    <definedName name="CLSInSimple_TU" hidden="1">G2TempSheet!$E$5</definedName>
    <definedName name="CLSLocation_BNK" hidden="1">G2TempSheet!$C$6</definedName>
    <definedName name="CLSLocation_DATE" hidden="1">G2TempSheet!$B$6</definedName>
    <definedName name="CLSLocation_DEBUG" hidden="1">G2TempSheet!$E$6</definedName>
    <definedName name="CLSLocation_VTYPE" hidden="1">G2TempSheet!$D$6</definedName>
    <definedName name="CLSOutSimple_ID_OPER" hidden="1">G2TempSheet!$B$7</definedName>
    <definedName name="Print_Titles">Лист1!$16:$19</definedName>
    <definedName name="XLR_VERSION" hidden="1">G2TempSheet!$A$1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67" i="1" l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N578" i="1" l="1"/>
  <c r="N577" i="1"/>
  <c r="N575" i="1"/>
  <c r="N574" i="1"/>
  <c r="N571" i="1"/>
  <c r="J571" i="1"/>
  <c r="L7" i="1"/>
  <c r="F7" i="1"/>
  <c r="C1" i="1"/>
  <c r="D1" i="1" s="1"/>
  <c r="J5" i="1" s="1"/>
  <c r="C2" i="1"/>
  <c r="Q15" i="1" s="1"/>
</calcChain>
</file>

<file path=xl/sharedStrings.xml><?xml version="1.0" encoding="utf-8"?>
<sst xmlns="http://schemas.openxmlformats.org/spreadsheetml/2006/main" count="1456" uniqueCount="940">
  <si>
    <t>Назва</t>
  </si>
  <si>
    <t>дата</t>
  </si>
  <si>
    <t>Додаток 1</t>
  </si>
  <si>
    <t>Оборотно-сальдовий баланс банку</t>
  </si>
  <si>
    <t>до постанови Правління</t>
  </si>
  <si>
    <t>Національного банку України</t>
  </si>
  <si>
    <t>15 лютого 2018 року № 11</t>
  </si>
  <si>
    <t>(найменування банку)</t>
  </si>
  <si>
    <t>(місцезнаходження банку)</t>
  </si>
  <si>
    <t>№
з/п</t>
  </si>
  <si>
    <t>Клас/розділ /група/рахунок</t>
  </si>
  <si>
    <t>Актив/пасив</t>
  </si>
  <si>
    <t>Обороти</t>
  </si>
  <si>
    <t>Сальдо</t>
  </si>
  <si>
    <t>Дебет</t>
  </si>
  <si>
    <t>Кредит</t>
  </si>
  <si>
    <t>Усього</t>
  </si>
  <si>
    <t>національна валюта</t>
  </si>
  <si>
    <t>іноземна валюта</t>
  </si>
  <si>
    <t>(дата)</t>
  </si>
  <si>
    <t>Виконавець</t>
  </si>
  <si>
    <t>3.421 Developer , Russian Edition</t>
  </si>
  <si>
    <t>ClDSOutBlOption: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</si>
  <si>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EAO_</t>
  </si>
  <si>
    <t>Постанова №11. Додаток 1 (02X). Оборотно-сальдовий баланс банку(без розрізів)</t>
  </si>
  <si>
    <t>EAO_ORDER;ITEM;T020_00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</si>
  <si>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</si>
  <si>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</si>
  <si>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</si>
  <si>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</si>
  <si>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</si>
  <si>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Клас 1</t>
  </si>
  <si>
    <t>Казначейські та міжбанківські операції</t>
  </si>
  <si>
    <t>1002</t>
  </si>
  <si>
    <t>Банкноти та монети в касі відділень банку</t>
  </si>
  <si>
    <t>А</t>
  </si>
  <si>
    <t>1004</t>
  </si>
  <si>
    <t>Банкноти та монети в банкоматах</t>
  </si>
  <si>
    <t>1007</t>
  </si>
  <si>
    <t>Банкноти та монети в дорозі</t>
  </si>
  <si>
    <t>Усього по 100 групi</t>
  </si>
  <si>
    <t>Банкноти та монети</t>
  </si>
  <si>
    <t>Усього по 10 розділу</t>
  </si>
  <si>
    <t>Готівкові кошти</t>
  </si>
  <si>
    <t>1102</t>
  </si>
  <si>
    <t>Банківські метали у відділенні банку</t>
  </si>
  <si>
    <t>Усього по 110 групi</t>
  </si>
  <si>
    <t>Банківські метали</t>
  </si>
  <si>
    <t>Усього по 11 розділу</t>
  </si>
  <si>
    <t>1200</t>
  </si>
  <si>
    <t>Кореспондентський рахунок банку в Національному банку України</t>
  </si>
  <si>
    <t>Усього по 120 групi</t>
  </si>
  <si>
    <t>Кошти на вимогу в Національному банку України</t>
  </si>
  <si>
    <t>Усього по 12 розділу</t>
  </si>
  <si>
    <t>Кошти в Національному банку України</t>
  </si>
  <si>
    <t>1400</t>
  </si>
  <si>
    <t>Облігації внутрішньої державної позики, що рефінансуються Національним банком України, які обліковуються за справедливою вартістю через прибутки/збитки</t>
  </si>
  <si>
    <t>1405</t>
  </si>
  <si>
    <t>Переоцінка боргових цінних паперів, що рефінансуються Національним банком України, які обліковуються за справедливою вартістю через прибутки/збитки</t>
  </si>
  <si>
    <t>П</t>
  </si>
  <si>
    <t>1406</t>
  </si>
  <si>
    <t>Неамортизована премія/дисконт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</si>
  <si>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1408</t>
  </si>
  <si>
    <t>Нараховані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</si>
  <si>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Усього по 140 групi</t>
  </si>
  <si>
    <t>Боргові цiннi папери, що рефінансуються Національним банком України, які обліковуються за справедливою вартістю через прибутки/збитки</t>
  </si>
  <si>
    <t>1420</t>
  </si>
  <si>
    <t>Облігації внутрішньої державної позики, що рефінансуються Національним банком України, які обліковуються за амортизованою собівартістю</t>
  </si>
  <si>
    <t>1426</t>
  </si>
  <si>
    <t>Неамортизована премія/дисконт за борговими цінними паперами, що рефінансуються Національним банком України, які обліковуються за амортизованою собівартістю</t>
  </si>
  <si>
    <t>1428</t>
  </si>
  <si>
    <t>Нараховані доходи за борговими цінними паперами, що рефінансуються Національним банком України, які обліковуються за амортизованою собівартістю</t>
  </si>
  <si>
    <t>1429</t>
  </si>
  <si>
    <t>Резерв за борговими цінними паперами,що рефінансуються Національним банком України, які обліковуються за амортизованою собівартістю</t>
  </si>
  <si>
    <t>Усього по 142 групi</t>
  </si>
  <si>
    <t>Боргові цiннi папери, що рефінансуються Національним банком України, які обліковуються за амортизованою собівартістю</t>
  </si>
  <si>
    <t>1440</t>
  </si>
  <si>
    <t>Депозитні сертифікати Національного банку України, розміщені в банках України, що обліковуються за амортизованою собівартістю</t>
  </si>
  <si>
    <t>1446</t>
  </si>
  <si>
    <t>Неамортизована премія/дисконт за депозитними сертифікатами Національного банку України, розміщеними в банках України, що обліковуються за амортизованою собівартістю</t>
  </si>
  <si>
    <t>1448</t>
  </si>
  <si>
    <t>Нараховані доходи за депозитними сертифікатами Національного банку України, розміщеними в банках України, що обліковуються за амортизованою собівартістю</t>
  </si>
  <si>
    <t>Усього по 144 групi</t>
  </si>
  <si>
    <t>Усього по 14 розділу</t>
  </si>
  <si>
    <t>Казначейськi та iншi цiннi папери, що рефiнансуються Нацiональним банком України, та боргові фінансові інструменти, випущенi Національним банком України</t>
  </si>
  <si>
    <t>1500</t>
  </si>
  <si>
    <t>Кореспондентські рахунки, що відкриті в інших банках</t>
  </si>
  <si>
    <t>1509</t>
  </si>
  <si>
    <t>Резерв за коштами на вимогу в інших банках</t>
  </si>
  <si>
    <t>Усього по 150 групi</t>
  </si>
  <si>
    <t>Кошти на вимогу в інших банках</t>
  </si>
  <si>
    <t>1521</t>
  </si>
  <si>
    <t>Кредити овернайт, що надані іншим банкам,які обліковуються за амортизованою собівартістю</t>
  </si>
  <si>
    <t>1528</t>
  </si>
  <si>
    <t>Нараховані доходи за кредитами, що надані іншим банкам, які обліковуються за амортизованою собівартістю</t>
  </si>
  <si>
    <t>Усього по 152 групi</t>
  </si>
  <si>
    <t>Кредити, що надані іншим банкам, які обліковуються за амортизованою собівартістю</t>
  </si>
  <si>
    <t>Усього по 15 розділу</t>
  </si>
  <si>
    <t>Кошти в інших банках</t>
  </si>
  <si>
    <t>1811</t>
  </si>
  <si>
    <t>Дебіторська заборгованість за операціями з готівкою</t>
  </si>
  <si>
    <t>1819</t>
  </si>
  <si>
    <t>інша дебіторська заборгованість за операціями з банками</t>
  </si>
  <si>
    <t>Усього по 181 групi</t>
  </si>
  <si>
    <t>Дебiторська заборгованiсть за операцiями з банками</t>
  </si>
  <si>
    <t>1832</t>
  </si>
  <si>
    <t>Кошти банків у розрахунках</t>
  </si>
  <si>
    <t>1839</t>
  </si>
  <si>
    <t>Резерви за коштами банків у розрахунках</t>
  </si>
  <si>
    <t>Усього по 183 групi</t>
  </si>
  <si>
    <t>Усього по 18 розділу</t>
  </si>
  <si>
    <t>Усього по 1 класу</t>
  </si>
  <si>
    <t>Клас 2</t>
  </si>
  <si>
    <t>Операції з кліїнтами</t>
  </si>
  <si>
    <t>2010</t>
  </si>
  <si>
    <t>Кредити, що надані за операціями репо суб'єктам господарювання, які обліковуються за амортизованою собівартістю</t>
  </si>
  <si>
    <t>2016</t>
  </si>
  <si>
    <t>Неамортизована премія/дисконт за кредитами, що надані за операціями репо суб'єктам господарювання, які обліковуються за амортизованою собівартістю</t>
  </si>
  <si>
    <t>2018</t>
  </si>
  <si>
    <t>Нараховані доходи за кредитами, що надані за операціями репо суб'єктам господарювання, які обліковуються за амортизованою собівартістю</t>
  </si>
  <si>
    <t>Усього по 201 групi</t>
  </si>
  <si>
    <t>2030</t>
  </si>
  <si>
    <t>Вимоги, що придбані за операціями факторингу із суб'єктами господарювання, які обліковуються за амортизованою собівартістю</t>
  </si>
  <si>
    <t>2036</t>
  </si>
  <si>
    <t>Неамортизована премія/дисконт за вимогами,що придбані за операціями факторингу із суб'єктами господарювання, які обліковуються за амортизованою собівартістю</t>
  </si>
  <si>
    <t>2038</t>
  </si>
  <si>
    <t>Нараховані доходи за вимогами, що придбані за операціями факторингу із суб'єктами господарювання, які обліковуються за амортизованою собівартістю</t>
  </si>
  <si>
    <t>2039</t>
  </si>
  <si>
    <t>Резерв за вимогами, що придбані за операціями факторингу із суб'єктами господарювання, які обліковуються за амортизованою собівартістю</t>
  </si>
  <si>
    <t>Усього по 203 групi</t>
  </si>
  <si>
    <t>Вимоги, що придбанi за операцiями факторингу iз суб'єктами господарювання, які обліковуються за амортизованою собівартістю</t>
  </si>
  <si>
    <t>2060</t>
  </si>
  <si>
    <t>Кошти банків в розрахунках у суб'єктів господарювання</t>
  </si>
  <si>
    <t>2063</t>
  </si>
  <si>
    <t>Кредити в поточну діяльність, що надані суб'єктам господарювання, які обліковуються за амортизованою собівартістю</t>
  </si>
  <si>
    <t>2066</t>
  </si>
  <si>
    <t>Неамортизована премія/дисконт за кредитами в поточну діяльність, що надані суб'єктам господарювання, які обліковуються за амортизованою собівартістю</t>
  </si>
  <si>
    <t>2068</t>
  </si>
  <si>
    <t>Нараховані доходи за кредитами в поточну діяльність, що надані суб'єктам господарювання, які обліковуються за амортизованою собівартістю</t>
  </si>
  <si>
    <t>2069</t>
  </si>
  <si>
    <t>Резерв за кредитами в поточну діяльність, що надані суб'єктам господарювання, які обліковуються за амортизованою собівартістю                                                                  '</t>
  </si>
  <si>
    <t>Усього по 206 групi</t>
  </si>
  <si>
    <t>2071</t>
  </si>
  <si>
    <t>Фінансовий лізинг (оренда), що наданий суб'єктам господарювання, який обліковується за амортизованою собівартістю</t>
  </si>
  <si>
    <t>2076</t>
  </si>
  <si>
    <t>Неамортизована премія/дисконт за фінансовим лізингом(орендою), що наданий суб'єктам господарювання, який обліковується за амортизованою собівартістю</t>
  </si>
  <si>
    <t>2078</t>
  </si>
  <si>
    <t>Нараховані доходи за фінансовим лізингом(орендою), що наданий суб'єктам господарювання, який обліковується за амортизованою собівартістю</t>
  </si>
  <si>
    <t>2079</t>
  </si>
  <si>
    <t>Резерв за фінансовим лізингом (орендою), що наданий суб'єктам господарювання, який обліковується за амортизованою собівартістю</t>
  </si>
  <si>
    <t>Усього по 207 групi</t>
  </si>
  <si>
    <t>Фінансовий лізинг (оренда), що наданий суб'єктам господарювання, який обліковуїться за амортизованою собівартістю</t>
  </si>
  <si>
    <t>2083</t>
  </si>
  <si>
    <t>іпотечні кредити, що надані суб'єктам господарювання, які обліковуються за амортизованою собівартістю</t>
  </si>
  <si>
    <t>2086</t>
  </si>
  <si>
    <t>Неамортизована премія/дисконт за іпотечними кредитами, що надані суб'єктам господарювання, які обліковуються за амортизованою собівартістю</t>
  </si>
  <si>
    <t>2088</t>
  </si>
  <si>
    <t>Нараховані доходи за іпотечними кредитами, що надані суб'єктам господарювання, які обліковуються за амортизованою собівартістю</t>
  </si>
  <si>
    <t>2089</t>
  </si>
  <si>
    <t>Резерв за іпотечними кредитами, що надані суб'єктам господарювання, які обліковуються за амортизованою собівартістю</t>
  </si>
  <si>
    <t>Усього по 208 групi</t>
  </si>
  <si>
    <t>Iпотечнi кредити, що наданi суб'єктам господарювання, які обліковуються за амортизованою собівартістю</t>
  </si>
  <si>
    <t>Усього по 20 розділу</t>
  </si>
  <si>
    <t>Кредити, що надані суб'єктам господарювання, які обліковуються за амортизованою собівартістю</t>
  </si>
  <si>
    <t>2203</t>
  </si>
  <si>
    <t>Кредити на поточні потреби, що надані фізичним особам, які обліковуються за амортизованою собівартістю</t>
  </si>
  <si>
    <t>2206</t>
  </si>
  <si>
    <t>Неамортизована премія/дисконт за кредитами на поточні потреби, що надані фізичним особам, які обліковуються за амортизованою собівартістю</t>
  </si>
  <si>
    <t>2208</t>
  </si>
  <si>
    <t>Нараховані доходи за кредитами на поточні потреби, що надані фізичним особам, які обліковуються за амортизованою собівартістю</t>
  </si>
  <si>
    <t>2209</t>
  </si>
  <si>
    <t>Резерв за кредитами на поточні потреби, що надані фізичним особам, які обліковуються за амортизованою собівартістю</t>
  </si>
  <si>
    <t>Усього по 220 групi</t>
  </si>
  <si>
    <t>2233</t>
  </si>
  <si>
    <t>іпотечні кредити, що надані фізичним особам, які обліковуються за амортизованою собівартістю</t>
  </si>
  <si>
    <t>2236</t>
  </si>
  <si>
    <t>Неамортизована премія/дисконт за іпотечними кредитами, що надані фізичним особам, які обліковуються за амортизованою собівартістю</t>
  </si>
  <si>
    <t>2238</t>
  </si>
  <si>
    <t>Нараховані доходи за іпотечними кредитами, що надані фізичним особам, які обліковуються за амортизованою собівартістю</t>
  </si>
  <si>
    <t>2239</t>
  </si>
  <si>
    <t>Резерв за іпотечними кредитами, що надані фізичним особам, які обліковуються за амортизованою собівартістю</t>
  </si>
  <si>
    <t>Усього по 223 групi</t>
  </si>
  <si>
    <t>Iпотечнi кредити, що наданi фiзичним особам, які обліковуються за амортизованою собівартістю</t>
  </si>
  <si>
    <t>Усього по 22 розділу</t>
  </si>
  <si>
    <t>Кредити, що надані фізичним особам, які обліковуються за амортизованою собівартістю</t>
  </si>
  <si>
    <t>2600</t>
  </si>
  <si>
    <t>Кошти на вимогу суб'єктів господарювання</t>
  </si>
  <si>
    <t>2607</t>
  </si>
  <si>
    <t>Нараховані доходи за кредитами овердрафт, що надані суб'єктам господарювання</t>
  </si>
  <si>
    <t>2609</t>
  </si>
  <si>
    <t>Резерв за коштами на вимогу суб'єктів господарювання </t>
  </si>
  <si>
    <t>Усього по 260 групi</t>
  </si>
  <si>
    <t>2620</t>
  </si>
  <si>
    <t>Кошти на вимогу фізичних осіб</t>
  </si>
  <si>
    <t>2621</t>
  </si>
  <si>
    <t>Кошти на вимогу суб’єктів незалежної професійної діяльності</t>
  </si>
  <si>
    <t>2627</t>
  </si>
  <si>
    <t>Нараховані доходи за кредитами овердрафт, що надані фізичним особам</t>
  </si>
  <si>
    <t>2629</t>
  </si>
  <si>
    <t>Резерв за коштами на вимогу фізичних осіб</t>
  </si>
  <si>
    <t>Усього по 262 групi</t>
  </si>
  <si>
    <t>2650</t>
  </si>
  <si>
    <t>Кошти на вимогу небанківських фінансових установ</t>
  </si>
  <si>
    <t>Усього по 265 групi</t>
  </si>
  <si>
    <t>Кошти небанківських фінансових установ</t>
  </si>
  <si>
    <t>Усього по 26 розділу</t>
  </si>
  <si>
    <t>Кошти кліїнтів банку</t>
  </si>
  <si>
    <t>2807</t>
  </si>
  <si>
    <t>Дебіторська заборгованість за операціями з готівкою суб’єктів господарювання, що надають послуги з інкасації</t>
  </si>
  <si>
    <t>2809</t>
  </si>
  <si>
    <t>Інша дебіторська заборгованість за операціями з клієнтами банку</t>
  </si>
  <si>
    <t>Усього по 280 групi</t>
  </si>
  <si>
    <t>Дебіторська заборгованість за операціями з кліїнтами банку</t>
  </si>
  <si>
    <t>Усього по 28 розділу</t>
  </si>
  <si>
    <t>2920</t>
  </si>
  <si>
    <t>Транзитний рахунок за операціями, здійсненими через банкомат</t>
  </si>
  <si>
    <t>2924</t>
  </si>
  <si>
    <t>Транзитний рахунок за операціями, здійсненими з використанням платіжних карток</t>
  </si>
  <si>
    <t>Усього по 292 групi</t>
  </si>
  <si>
    <t>Транзитні рахунки за операціями з кліїнтами банку</t>
  </si>
  <si>
    <t>Усього по 29 розділу</t>
  </si>
  <si>
    <t>Кредиторська заборгованість і транзитні рахунки за операціями з кліїнтами банку</t>
  </si>
  <si>
    <t>Усього по 2 класу</t>
  </si>
  <si>
    <t>Клас 3</t>
  </si>
  <si>
    <t>Операції з цінними паперами та інші активи і зобов'язання</t>
  </si>
  <si>
    <t>3010</t>
  </si>
  <si>
    <t>Боргові державні цінні папери, які обліковуються за справедливою вартістю через прибутки/збитки</t>
  </si>
  <si>
    <t>3015</t>
  </si>
  <si>
    <t>Переоцінка боргових цінних паперів, які обліковуються за справедливою вартістю через прибутки/збитки</t>
  </si>
  <si>
    <t>3016</t>
  </si>
  <si>
    <t>Неамортизована премія/дисконт за борговими цінними паперами, які обліковуються за справедливою вартістю через прибутки/збитки</t>
  </si>
  <si>
    <t>Усього по 301 групi</t>
  </si>
  <si>
    <t>Боргові цінні папери, які обліковуються за справедливою вартістю через прибутки/збитки</t>
  </si>
  <si>
    <t>3043</t>
  </si>
  <si>
    <t>Активи за валютними своп-контрактами, які обліковуються за справедливою вартістю через прибутки/збитки</t>
  </si>
  <si>
    <t>Усього по 304 групi</t>
  </si>
  <si>
    <t>Похідні фінансові активи, які обліковуються за справедливою вартістю через прибутки/збитки</t>
  </si>
  <si>
    <t>Усього по 30 розділу</t>
  </si>
  <si>
    <t>Цінні папери, які обліковуються за справедливою вартістю через прибутки/збитки</t>
  </si>
  <si>
    <t>3402</t>
  </si>
  <si>
    <t>Запаси в підзвітних осіб</t>
  </si>
  <si>
    <t>3408</t>
  </si>
  <si>
    <t>Необоротні активи, утримувані для продажу</t>
  </si>
  <si>
    <t>3409</t>
  </si>
  <si>
    <t>Майно, що перейшло у власність банку як заставодержателя</t>
  </si>
  <si>
    <t>Усього по 340 групi</t>
  </si>
  <si>
    <t>Запаси та необоротні активи, утримувані для продажу</t>
  </si>
  <si>
    <t>Усього по 34 розділу</t>
  </si>
  <si>
    <t>3500</t>
  </si>
  <si>
    <t>Витрати майбутніх періодів</t>
  </si>
  <si>
    <t>Усього по 350 групi</t>
  </si>
  <si>
    <t>3510</t>
  </si>
  <si>
    <t>Дебіторська заборгованість з придбання активів</t>
  </si>
  <si>
    <t>3519</t>
  </si>
  <si>
    <t>Дебіторська заборгованість за послуги</t>
  </si>
  <si>
    <t>Усього по 351 групi</t>
  </si>
  <si>
    <t>Дебіторська заборгованість за господарською діяльністю банку</t>
  </si>
  <si>
    <t>3521</t>
  </si>
  <si>
    <t>Відстрочений податковий актив</t>
  </si>
  <si>
    <t>3522</t>
  </si>
  <si>
    <t>Дебіторська заборгованість за податками та обов'язковими платежами, крім податку на прибуток</t>
  </si>
  <si>
    <t>Усього по 352 групi</t>
  </si>
  <si>
    <t>Розрахунки за податками та обов'язковими платежами</t>
  </si>
  <si>
    <t>3540</t>
  </si>
  <si>
    <t>Дебіторська заборгованість з придбання та продажу іноземної валюти та банківських металів за рахунок банку</t>
  </si>
  <si>
    <t>3541</t>
  </si>
  <si>
    <t>Дебіторська заборгованість за розрахунками за цінними паперами для банку</t>
  </si>
  <si>
    <t>3542</t>
  </si>
  <si>
    <t>Дебіторська заборгованість за кредитними операціями</t>
  </si>
  <si>
    <t>3548</t>
  </si>
  <si>
    <t>Дебіторська заборгованість за операціями з іншими фінансовими інструментами</t>
  </si>
  <si>
    <t>Усього по 354 групi</t>
  </si>
  <si>
    <t>Дебіторська заборгованість за операціями банку з фінансовими інструментами</t>
  </si>
  <si>
    <t>3550</t>
  </si>
  <si>
    <t>Аванси працівникам банку на витрати з відрядження</t>
  </si>
  <si>
    <t>3559</t>
  </si>
  <si>
    <t>інша дебіторська заборгованість за розрахунками з працівниками банку та іншими особами</t>
  </si>
  <si>
    <t>Усього по 355 групi</t>
  </si>
  <si>
    <t>Дебiторська заборгованіcть за розрахунками з працiвниками банку</t>
  </si>
  <si>
    <t>3570</t>
  </si>
  <si>
    <t>Нараховані доходи за розрахунково-касове обслуговування </t>
  </si>
  <si>
    <t>3578</t>
  </si>
  <si>
    <t>інші нараховані доходи </t>
  </si>
  <si>
    <t>Усього по 357 групi</t>
  </si>
  <si>
    <t>Iнші нараховані доходи</t>
  </si>
  <si>
    <t>3590</t>
  </si>
  <si>
    <t>Резерви під нефінансову дебіторську заборгованість за операціями банку </t>
  </si>
  <si>
    <t>3599</t>
  </si>
  <si>
    <t>Резерви під фінансову дебіторську заборгованість за операціями банку </t>
  </si>
  <si>
    <t>Усього по 359 групi</t>
  </si>
  <si>
    <t>Резерви пiд дебіторську заборгованiсть за операцiями банку</t>
  </si>
  <si>
    <t>Усього по 35 розділу</t>
  </si>
  <si>
    <t>Iнші активи банку</t>
  </si>
  <si>
    <t>3739</t>
  </si>
  <si>
    <t>Транзитний рахунок за іншими розрахунками</t>
  </si>
  <si>
    <t>Усього по 373 групi</t>
  </si>
  <si>
    <t>Транзитні рахунки</t>
  </si>
  <si>
    <t>Усього по 37 розділу</t>
  </si>
  <si>
    <t>Клiринговi рахунки, суми до з'ясування та транзитні рахунки</t>
  </si>
  <si>
    <t>3800</t>
  </si>
  <si>
    <t>Позиція банку щодо іноземної валюти та банківських металів</t>
  </si>
  <si>
    <t>3801</t>
  </si>
  <si>
    <t>Еквівалент позиції банку щодо іноземної валюти та банківських металів</t>
  </si>
  <si>
    <t>Усього по 380 групi</t>
  </si>
  <si>
    <t>Усього по 38 розділу</t>
  </si>
  <si>
    <t>Усього по 3 класу</t>
  </si>
  <si>
    <t>Клас 4</t>
  </si>
  <si>
    <t>Фінансові та капітальні інвестиції</t>
  </si>
  <si>
    <t>4300</t>
  </si>
  <si>
    <t>Нематеріальні активи</t>
  </si>
  <si>
    <t>4309</t>
  </si>
  <si>
    <t>Накопичена амортизація нематеріальних активів</t>
  </si>
  <si>
    <t>Усього по 430 групi</t>
  </si>
  <si>
    <t>4310</t>
  </si>
  <si>
    <t>Капітальні інвестиції за не введеними в експлуатацію нематеріальними активами</t>
  </si>
  <si>
    <t>Усього по 431 групi</t>
  </si>
  <si>
    <t>Капітальні iнвестицiї в нематеріальні активи</t>
  </si>
  <si>
    <t>Усього по 43 розділу</t>
  </si>
  <si>
    <t>4400</t>
  </si>
  <si>
    <t>Основні засоби</t>
  </si>
  <si>
    <t>4409</t>
  </si>
  <si>
    <t>Знос основних засобів</t>
  </si>
  <si>
    <t>Усього по 440 групi</t>
  </si>
  <si>
    <t>4410</t>
  </si>
  <si>
    <t>інвестиційна нерухомість</t>
  </si>
  <si>
    <t>Усього по 441 групi</t>
  </si>
  <si>
    <t>інвестицiйна нерухомість</t>
  </si>
  <si>
    <t>4430</t>
  </si>
  <si>
    <t>Капітальні інвестиції за незавершеним будівництвом і за не введеними в експлуатацію основними засобами</t>
  </si>
  <si>
    <t>Усього по 443 групi</t>
  </si>
  <si>
    <t>Капітальні iнвестицiї за основними засобами</t>
  </si>
  <si>
    <t>Усього по 44 розділу</t>
  </si>
  <si>
    <t>4500</t>
  </si>
  <si>
    <t>Інші необоротні матеріальні активи</t>
  </si>
  <si>
    <t>4509</t>
  </si>
  <si>
    <t>Знос інших необоротних матеріальних активів</t>
  </si>
  <si>
    <t>Усього по 450 групi</t>
  </si>
  <si>
    <t>Iншi необоротнi матерiальнi активи</t>
  </si>
  <si>
    <t>4530</t>
  </si>
  <si>
    <t>Капітальні інвестиції за необоротними активами, що отримані в лізинг (оренду)</t>
  </si>
  <si>
    <t>Усього по 453 групi</t>
  </si>
  <si>
    <t>Капітальні iнвестицiї за необоротними активами, що отриманi в лiзинг (оренду)</t>
  </si>
  <si>
    <t>Усього по 45 розділу</t>
  </si>
  <si>
    <t>Iнші необоротні матеріальні активи</t>
  </si>
  <si>
    <t>4600</t>
  </si>
  <si>
    <t>Активи з права користування</t>
  </si>
  <si>
    <t>4609</t>
  </si>
  <si>
    <t>Накопичена амортизація активів з права користування</t>
  </si>
  <si>
    <t>Усього по 460 групi</t>
  </si>
  <si>
    <t>Усього по 46 розділу</t>
  </si>
  <si>
    <t>Усього по 4 класу</t>
  </si>
  <si>
    <t>Активи - усього</t>
  </si>
  <si>
    <t>1911</t>
  </si>
  <si>
    <t>Кредиторська заборгованість за операціями з готівкою</t>
  </si>
  <si>
    <t>1919</t>
  </si>
  <si>
    <t>інша кредиторська заборгованість за операціями з банками</t>
  </si>
  <si>
    <t>Усього по 191 групi</t>
  </si>
  <si>
    <t>Кредиторська заборгованiсть за операцiями з банками</t>
  </si>
  <si>
    <t>Усього по 19 розділу</t>
  </si>
  <si>
    <t>2560</t>
  </si>
  <si>
    <t>Державні позабюджетні фонди</t>
  </si>
  <si>
    <t>Усього по 256 групi</t>
  </si>
  <si>
    <t>Кошти позабюджетних фондів</t>
  </si>
  <si>
    <t>Усього по 25 розділу</t>
  </si>
  <si>
    <t>Кошти бюджету та позабюджетних фондів України</t>
  </si>
  <si>
    <t>2602</t>
  </si>
  <si>
    <t>Кошти суб'єктів господарювання  за рахунками умовного зберігання (ескроу)</t>
  </si>
  <si>
    <t>2603</t>
  </si>
  <si>
    <t>Розподільчі рахунки суб'єктів господарювання</t>
  </si>
  <si>
    <t>2604</t>
  </si>
  <si>
    <t>Цільові кошти на вимогу суб'єктів господарювання</t>
  </si>
  <si>
    <t>2608</t>
  </si>
  <si>
    <t>Нараховані витрати за коштами на вимогу суб'єктів господарювання</t>
  </si>
  <si>
    <t>2610</t>
  </si>
  <si>
    <t>Строкові вклади (депозити) суб'єктів господарювання </t>
  </si>
  <si>
    <t>2616</t>
  </si>
  <si>
    <t>Неамортизований дисконт/премія за строковими коштами суб'єктів господарювання</t>
  </si>
  <si>
    <t>2618</t>
  </si>
  <si>
    <t>Нараховані витрати за строковими коштами суб'єктів господарювання</t>
  </si>
  <si>
    <t>Усього по 261 групi</t>
  </si>
  <si>
    <t>Строкові кошти суб'єктів господарювання</t>
  </si>
  <si>
    <t>2622</t>
  </si>
  <si>
    <t>Кошти фізичних осіб за рахунками умовного зберігання (ескроу)</t>
  </si>
  <si>
    <t>2624</t>
  </si>
  <si>
    <t>Кошти, що отримані суб’єктами незалежної професійної діяльності</t>
  </si>
  <si>
    <t>2628</t>
  </si>
  <si>
    <t>Нараховані витрати за коштами на вимогу фізичних осіб </t>
  </si>
  <si>
    <t>2630</t>
  </si>
  <si>
    <t>Строкові вклади (депозити) фізичних осіб </t>
  </si>
  <si>
    <t>2636</t>
  </si>
  <si>
    <t>Неамортизований дисконт/премія за строковими коштами фізичних осіб</t>
  </si>
  <si>
    <t>2638</t>
  </si>
  <si>
    <t>Нараховані витрати за строковими коштами фізичних осіб </t>
  </si>
  <si>
    <t>Усього по 263 групi</t>
  </si>
  <si>
    <t>Строкові кошти фізичних осіб</t>
  </si>
  <si>
    <t>2651</t>
  </si>
  <si>
    <t>Строкові вклади (депозити) небанківських фінансових установ</t>
  </si>
  <si>
    <t>2652</t>
  </si>
  <si>
    <t>Кошти небанківських фінансових установ за рахунками умовного зберігання (ескроу)</t>
  </si>
  <si>
    <t>2656</t>
  </si>
  <si>
    <t>Неамортизований дисконт/премія за строковими коштами небанківських фінансових установ</t>
  </si>
  <si>
    <t>2658</t>
  </si>
  <si>
    <t>Нараховані витрати за коштами небанківських фінансових установ </t>
  </si>
  <si>
    <t>2701</t>
  </si>
  <si>
    <t>Кредити, що отримані від міжнародних та інших організацій, які обліковуються за амортизованою собівартістю</t>
  </si>
  <si>
    <t>2706</t>
  </si>
  <si>
    <t>Неамортизований дисконт/премія за кредитами, що отримані від міжнародних та інших організацій, та відстроченими зобов’язаннями банку, які обліковуються за амортизованою собівартістю</t>
  </si>
  <si>
    <t>2708</t>
  </si>
  <si>
    <t>Нараховані витрати за кредитами, що отримані від міжнародних та інших організацій, та відстроченими зобов’язаннями банку, які обліковуються за амортизованою собівартістю</t>
  </si>
  <si>
    <t>Усього по 270 групi</t>
  </si>
  <si>
    <t>Кредити, що отримані від міжнародних та інших організацій, та відстрочені зобов’язання банку, які обліковуються за амортизованою собівартістю</t>
  </si>
  <si>
    <t>Усього по 27 розділу</t>
  </si>
  <si>
    <t>Кредити, що отримані від міжнародних та інших організацій, та відстрочені зобов’язання банку</t>
  </si>
  <si>
    <t>2900</t>
  </si>
  <si>
    <t>Кредиторська заборгованість за операціями з купівлі-продажу іноземної валюти, банківських та дорогоцінних металів для клієнтів банку</t>
  </si>
  <si>
    <t>2902</t>
  </si>
  <si>
    <t>Кредиторська заборгованість за прийняті платежі</t>
  </si>
  <si>
    <t>2903</t>
  </si>
  <si>
    <t>Кошти клієнтів банку за недіючими рахунками</t>
  </si>
  <si>
    <t>2909</t>
  </si>
  <si>
    <t>Інша кредиторська заборгованість за операціями з клієнтами банку</t>
  </si>
  <si>
    <t>Усього по 290 групi</t>
  </si>
  <si>
    <t>Кредиторська заборгованість за операціями з кліїнтами банку</t>
  </si>
  <si>
    <t>2932</t>
  </si>
  <si>
    <t>Кошти в розрахунках суб’єктів господарювання</t>
  </si>
  <si>
    <t>Усього по 293 групi</t>
  </si>
  <si>
    <t>2942</t>
  </si>
  <si>
    <t>Кошти в розрахунках фізичних осіб</t>
  </si>
  <si>
    <t>Усього по 294 групi</t>
  </si>
  <si>
    <t>2952</t>
  </si>
  <si>
    <t>Кошти в розрахунках небанківських фінансових установ</t>
  </si>
  <si>
    <t>Усього по 295 групi</t>
  </si>
  <si>
    <t>3353</t>
  </si>
  <si>
    <t>Зобов'язання за валютними своп-контрактами, які обліковуються за справедливою вартістю через прибутки/збитки</t>
  </si>
  <si>
    <t>Усього по 335 групi</t>
  </si>
  <si>
    <t>Похідні фінансові зобов'язання, які обліковуються за справедливою вартістю через прибутки/збитки</t>
  </si>
  <si>
    <t>Усього по 33 розділу</t>
  </si>
  <si>
    <t>Цінні папери власного боргу та похідні фінансові зобов'язання</t>
  </si>
  <si>
    <t>3600</t>
  </si>
  <si>
    <t>Доходи майбутніх періодів</t>
  </si>
  <si>
    <t>Усього по 360 групi</t>
  </si>
  <si>
    <t>3610</t>
  </si>
  <si>
    <t>Кредиторська заборгованість з придбання активів</t>
  </si>
  <si>
    <t>3615</t>
  </si>
  <si>
    <t>Зобов'язання орендаря з лізингу (оренди)</t>
  </si>
  <si>
    <t>3618</t>
  </si>
  <si>
    <t>Нараховані витрати за зобов'язанням орендаря з лізингу (оренди)</t>
  </si>
  <si>
    <t>3619</t>
  </si>
  <si>
    <t>Кредиторська заборгованість за послуги</t>
  </si>
  <si>
    <t>Усього по 361 групi</t>
  </si>
  <si>
    <t>Кредиторська заборгованість за господарською діяльністю банку</t>
  </si>
  <si>
    <t>3620</t>
  </si>
  <si>
    <t>Кредиторська заборгованість за податком на прибуток</t>
  </si>
  <si>
    <t>3622</t>
  </si>
  <si>
    <t>Кредиторська заборгованість за податками та обов'язковими платежами, крім податку на прибуток</t>
  </si>
  <si>
    <t>3623</t>
  </si>
  <si>
    <t>Кредиторська заборгованість за зборами до Фонду гарантування вкладів фізичних осіб</t>
  </si>
  <si>
    <t>Усього по 362 групi</t>
  </si>
  <si>
    <t>3640</t>
  </si>
  <si>
    <t>Кредиторська заборгованість з придбання та продажу іноземної валюти та банківських металів за рахунок банку</t>
  </si>
  <si>
    <t>3641</t>
  </si>
  <si>
    <t>Кредиторська заборгованість за розрахунками за цінними паперами для банку</t>
  </si>
  <si>
    <t>3642</t>
  </si>
  <si>
    <t>Кредиторська заборгованість за кредитними операціями</t>
  </si>
  <si>
    <t>3648</t>
  </si>
  <si>
    <t>Кредиторська заборгованість за операціями з іншими фінансовими інструментами</t>
  </si>
  <si>
    <t>Усього по 364 групi</t>
  </si>
  <si>
    <t>Кредиторська заборгованість за операціями банку з фінансовими інструментами</t>
  </si>
  <si>
    <t>3650</t>
  </si>
  <si>
    <t>Заборгованість працівникам банку на відрядження</t>
  </si>
  <si>
    <t>3651</t>
  </si>
  <si>
    <t>Заборгованість працівникам банку на господарські витрати</t>
  </si>
  <si>
    <t>3652</t>
  </si>
  <si>
    <t>Нарахування працівникам банку за заробітною платою</t>
  </si>
  <si>
    <t>3653</t>
  </si>
  <si>
    <t>Утримання з працівників банку на користь третіх осіб</t>
  </si>
  <si>
    <t>3654</t>
  </si>
  <si>
    <t>Нараховані відпускні до сплати</t>
  </si>
  <si>
    <t>3658</t>
  </si>
  <si>
    <t>Забезпечення оплати відпусток</t>
  </si>
  <si>
    <t>Усього по 365 групi</t>
  </si>
  <si>
    <t>Кредиторська заборгованість за розрахунками з працівниками банку</t>
  </si>
  <si>
    <t>3660</t>
  </si>
  <si>
    <t>Субординований борг банку</t>
  </si>
  <si>
    <t>3666</t>
  </si>
  <si>
    <t>Неамортизований дисконт/премія за субординованим боргом</t>
  </si>
  <si>
    <t>3668</t>
  </si>
  <si>
    <t>Нараховані витрати за субординованим боргом </t>
  </si>
  <si>
    <t>Усього по 366 групi</t>
  </si>
  <si>
    <t>3670</t>
  </si>
  <si>
    <t>Нараховані витрати за розрахунково-касове обслуговування</t>
  </si>
  <si>
    <t>3678</t>
  </si>
  <si>
    <t>інші нараховані витрати </t>
  </si>
  <si>
    <t>Усього по 367 групi</t>
  </si>
  <si>
    <t>Iнші нараховані витрати</t>
  </si>
  <si>
    <t>3680</t>
  </si>
  <si>
    <t>Капітальний інструмент з умовами списання/конверсії</t>
  </si>
  <si>
    <t>3686</t>
  </si>
  <si>
    <t>Неамортизований дисконт/премія за капітальним інструментом з умовами списання/конверсії</t>
  </si>
  <si>
    <t>3688</t>
  </si>
  <si>
    <t>Нараховані витрати за капітальним інструментом з умовами списання/конверсії</t>
  </si>
  <si>
    <t>Усього по 368 групi</t>
  </si>
  <si>
    <t>3690</t>
  </si>
  <si>
    <t>Резерви за наданими фінансовими гарантіями</t>
  </si>
  <si>
    <t>3699</t>
  </si>
  <si>
    <t>Резерви за іншими нефінансовими зобов'язаннями</t>
  </si>
  <si>
    <t>Усього по 369 групi</t>
  </si>
  <si>
    <t>Банківські резерви під фінансові та нефінансові зобов'язання</t>
  </si>
  <si>
    <t>Усього по 36 розділу</t>
  </si>
  <si>
    <t>Iнші пасиви банку</t>
  </si>
  <si>
    <t>3720</t>
  </si>
  <si>
    <t>Кредитові суми до з'ясування</t>
  </si>
  <si>
    <t>Усього по 372 групi</t>
  </si>
  <si>
    <t>Зобов'язання - усього</t>
  </si>
  <si>
    <t>Клас 5</t>
  </si>
  <si>
    <t>Капiтал банку</t>
  </si>
  <si>
    <t>5000</t>
  </si>
  <si>
    <t>Статутний капітал банку</t>
  </si>
  <si>
    <t>Усього по 500 групi</t>
  </si>
  <si>
    <t>Статутний капiтал банку</t>
  </si>
  <si>
    <t>5011</t>
  </si>
  <si>
    <t>Операції з акціонерами (власниками)</t>
  </si>
  <si>
    <t>Усього по 501 групi</t>
  </si>
  <si>
    <t>Емiсiйнi рiзницi та додаткові внески</t>
  </si>
  <si>
    <t>5021</t>
  </si>
  <si>
    <t>Резервні фонди</t>
  </si>
  <si>
    <t>Усього по 502 групi</t>
  </si>
  <si>
    <t>Загальнi резерви та фонди банку</t>
  </si>
  <si>
    <t>5030</t>
  </si>
  <si>
    <t>Нерозподілені прибутки минулих років</t>
  </si>
  <si>
    <t>Усього по 503 групi</t>
  </si>
  <si>
    <t>Результати минулих рокiв</t>
  </si>
  <si>
    <t>Усього по 50 розділу</t>
  </si>
  <si>
    <t>Статутний капiтал та iншi фонди банку</t>
  </si>
  <si>
    <t>5999</t>
  </si>
  <si>
    <t>Усього по 599 групi</t>
  </si>
  <si>
    <t>599</t>
  </si>
  <si>
    <t>Усього по 59 розділу</t>
  </si>
  <si>
    <t>59</t>
  </si>
  <si>
    <t>Капітал - усього</t>
  </si>
  <si>
    <t>Пасиви - усього</t>
  </si>
  <si>
    <t>Клас 6</t>
  </si>
  <si>
    <t>Доходи</t>
  </si>
  <si>
    <t>6010</t>
  </si>
  <si>
    <t>Процентні доходи за коштами на вимогу, що розміщені в інших банках, які обліковуються за амортизованою собівартістю</t>
  </si>
  <si>
    <t>6014</t>
  </si>
  <si>
    <t>Процентні доходи за кредитами овернайт, що надані іншим банкам, які обліковуються за амортизованою собівартістю</t>
  </si>
  <si>
    <t>Усього по 601 групi</t>
  </si>
  <si>
    <t>Процентнi доходи за коштами, що розмiщенi в iнших банках</t>
  </si>
  <si>
    <t>6020</t>
  </si>
  <si>
    <t>Процентні доходи за кредитами овердрафт, що надані суб'єктам господарювання, які обліковуються за амортизованою собівартістю</t>
  </si>
  <si>
    <t>6022</t>
  </si>
  <si>
    <t>Процентні доходи за кредитами, що надані за операціями репо суб'єктам господарювання, які обліковуються за амортизованою собівартістю</t>
  </si>
  <si>
    <t>6024</t>
  </si>
  <si>
    <t>Процентні доходи за вимогами, що придбані за операціями  факторингу із суб'єктами господарювання, які обліковуються за амортизованою собівартістю</t>
  </si>
  <si>
    <t>6025</t>
  </si>
  <si>
    <t>Процентні доходи за кредитами в поточну діяльність, що надані суб'єктам господарювання, які обліковуються за амортизованою собівартістю</t>
  </si>
  <si>
    <t>6026</t>
  </si>
  <si>
    <t>Процентні доходи за фінансовим лізингом (орендою), що наданий суб'єктам господарювання, який обліковується за амортизованою собівартістю</t>
  </si>
  <si>
    <t>6027</t>
  </si>
  <si>
    <t>Процентні доходи за іпотечними кредитами, що надані суб'єктам господарювання, які обліковуються за амортизованою собівартістю</t>
  </si>
  <si>
    <t>Усього по 602 групi</t>
  </si>
  <si>
    <t>Процентнi доходи за кредитами, що наданi суб'єктам господарювання, які обліковуються за амортизованою собівартістю</t>
  </si>
  <si>
    <t>6050</t>
  </si>
  <si>
    <t>Процентні доходи за кредитами овердрафт, що надані фізичним особам, які обліковуються за амортизованою собівартістю</t>
  </si>
  <si>
    <t>6052</t>
  </si>
  <si>
    <t>Процентні доходи за кредитами на поточні потреби, що надані фізичним особам, які обліковуються за амортизованою собівартістю</t>
  </si>
  <si>
    <t>6055</t>
  </si>
  <si>
    <t>Процентні доходи за іпотечними кредитами, що надані фізичним особам, які обліковуються за амортизованою собівартістю</t>
  </si>
  <si>
    <t>Усього по 605 групi</t>
  </si>
  <si>
    <t>Процентні доходи за кредитами, що надані фізичним особам, які обліковуються за амортизованою собівартістю</t>
  </si>
  <si>
    <t>Усього по 60 розділу</t>
  </si>
  <si>
    <t>Процентнi доходи</t>
  </si>
  <si>
    <t>6120</t>
  </si>
  <si>
    <t>Процентні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</si>
  <si>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6122</t>
  </si>
  <si>
    <t>Процентні доходи за борговими цінними  паперами, що рефінансуються Національним банком України, які обліковуються за амортизованою собівартістю</t>
  </si>
  <si>
    <t>6123</t>
  </si>
  <si>
    <t>Процентні доходи за іншими борговими цінними паперами, які обліковуються за справедливою вартістю через прибутки/збитки</t>
  </si>
  <si>
    <t>6128</t>
  </si>
  <si>
    <t>Процентні доходи за депозитними сертифікатами Національного банку України, розміщеними в банках України, які обліковуються за амортизованою собівартістю</t>
  </si>
  <si>
    <t>Усього по 612 групi</t>
  </si>
  <si>
    <t>Процентні доходи за операціями з цінними паперами</t>
  </si>
  <si>
    <t>6141</t>
  </si>
  <si>
    <t>інші процентні доходи</t>
  </si>
  <si>
    <t>Усього по 614 групi</t>
  </si>
  <si>
    <t>Усього по 61 розділу</t>
  </si>
  <si>
    <t>Процентні доходи</t>
  </si>
  <si>
    <t>6204</t>
  </si>
  <si>
    <t>Результат від переоцінки іноземної валюти та банківських металів</t>
  </si>
  <si>
    <t>6208</t>
  </si>
  <si>
    <t>Результат від переоцінки валютних своп-контрактів</t>
  </si>
  <si>
    <t>Усього по 620 групi</t>
  </si>
  <si>
    <t>Результат вiд переоцінки</t>
  </si>
  <si>
    <t>6214</t>
  </si>
  <si>
    <t>Результат від операцій купівлі-продажу іноземної валюти та банківських металів</t>
  </si>
  <si>
    <t>6218</t>
  </si>
  <si>
    <t>Результат від операцій купівлі-продажу валютних своп-контрактів</t>
  </si>
  <si>
    <t>Усього по 621 групi</t>
  </si>
  <si>
    <t>Результат від операцій купівлі-продажу</t>
  </si>
  <si>
    <t>6223</t>
  </si>
  <si>
    <t>Результат від операцій з цінними паперами, які обліковуються за справедливою вартістю через прибутки/збитки</t>
  </si>
  <si>
    <t>Усього по 622 групi</t>
  </si>
  <si>
    <t>Результат від операцій з фінансовими активами та фінансовими зобов'язаннями</t>
  </si>
  <si>
    <t>Усього по 62 розділу</t>
  </si>
  <si>
    <t>Результат вiд переоцінки та від операцiй купівлі-продажу</t>
  </si>
  <si>
    <t>6350</t>
  </si>
  <si>
    <t>Дохід від припинення визнання фінансових зобов'язань</t>
  </si>
  <si>
    <t>Усього по 635 групi</t>
  </si>
  <si>
    <t>6360</t>
  </si>
  <si>
    <t>Дохід від модифікації лізингу (оренди)</t>
  </si>
  <si>
    <t>Усього по 636 групi</t>
  </si>
  <si>
    <t>6395</t>
  </si>
  <si>
    <t>Дохід від лізингу (оренди)</t>
  </si>
  <si>
    <t>6396</t>
  </si>
  <si>
    <t>Дохід від наданих консультаційних послуг фінансового характеру </t>
  </si>
  <si>
    <t>6397</t>
  </si>
  <si>
    <t>Штрафи, пені, що отримані банком</t>
  </si>
  <si>
    <t>6399</t>
  </si>
  <si>
    <t>Інші операційні доходи</t>
  </si>
  <si>
    <t>Усього по 639 групi</t>
  </si>
  <si>
    <t>Iншi операцiйнi доходи</t>
  </si>
  <si>
    <t>Усього по 63 розділу</t>
  </si>
  <si>
    <t>6499</t>
  </si>
  <si>
    <t>Інші доходи</t>
  </si>
  <si>
    <t>Усього по 649 групi</t>
  </si>
  <si>
    <t>Iншi доходи</t>
  </si>
  <si>
    <t>Усього по 64 розділу</t>
  </si>
  <si>
    <t>6500</t>
  </si>
  <si>
    <t>Комісійні доходи від розрахунково-касового обслуговування банків</t>
  </si>
  <si>
    <t>Усього по 650 групi</t>
  </si>
  <si>
    <t>Комісійні доходи за операціями з банками</t>
  </si>
  <si>
    <t>6510</t>
  </si>
  <si>
    <t>Комісійні доходи від розрахунково-касового обслуговування клієнтів</t>
  </si>
  <si>
    <t>6511</t>
  </si>
  <si>
    <t>Комісійні доходи від кредитного обслуговування клієнтів</t>
  </si>
  <si>
    <t>6513</t>
  </si>
  <si>
    <t>Комісійні доходи за операціями з цінними паперами для клієнтів</t>
  </si>
  <si>
    <t>6514</t>
  </si>
  <si>
    <t>Комісійні доходи за операціями на валютному ринку та ринку банківських металів для клієнтів</t>
  </si>
  <si>
    <t>6518</t>
  </si>
  <si>
    <t>Комісійні доходи за позабалансовими операціями з клієнтами</t>
  </si>
  <si>
    <t>6519</t>
  </si>
  <si>
    <t>інші комісійні доходи за операціями з клієнтами</t>
  </si>
  <si>
    <t>Усього по 651 групi</t>
  </si>
  <si>
    <t>Комісійні доходи за операціями з кліїнтами</t>
  </si>
  <si>
    <t>Усього по 65 розділу</t>
  </si>
  <si>
    <t>Комісійні доходи</t>
  </si>
  <si>
    <t>6712</t>
  </si>
  <si>
    <t>Повернення раніше списаної безнадійної заборгованості за кредитами, що надані клієнтам</t>
  </si>
  <si>
    <t>6717</t>
  </si>
  <si>
    <t>Повернення раніше списаної безнадійної фінансової дебіторської заборгованості банку</t>
  </si>
  <si>
    <t>Усього по 671 групi</t>
  </si>
  <si>
    <t>Повернення списаних активiв</t>
  </si>
  <si>
    <t>Усього по 67 розділу</t>
  </si>
  <si>
    <t>Доходи - усього</t>
  </si>
  <si>
    <t>Клас 7</t>
  </si>
  <si>
    <t>Витрати</t>
  </si>
  <si>
    <t>7020</t>
  </si>
  <si>
    <t>Процентні витрати за коштами на вимогу суб'єктів господарювання, які обліковуються за амортизованою собівартістю </t>
  </si>
  <si>
    <t>7021</t>
  </si>
  <si>
    <t>Процентні витрати за строковими коштами суб'єктів господарювання, які обліковуються за амортизованою собівартістю </t>
  </si>
  <si>
    <t>7028</t>
  </si>
  <si>
    <t>Процентні витрати за орендним зобов'язанням орендаря </t>
  </si>
  <si>
    <t>Усього по 702 групi</t>
  </si>
  <si>
    <t>Процентнi витрати за операцiями iз суб'єктами господарювання, які обліковуються за амортизованою собівартістю</t>
  </si>
  <si>
    <t>7040</t>
  </si>
  <si>
    <t>Процентні витрати за коштами на вимогу фізичних осіб</t>
  </si>
  <si>
    <t>7041</t>
  </si>
  <si>
    <t>Процентні витрати за строковими коштами фізичних осіб</t>
  </si>
  <si>
    <t>7048</t>
  </si>
  <si>
    <t>Процентні витрати за орендним зобов’язанням орендаря перед фізичними особами</t>
  </si>
  <si>
    <t>Усього по 704 групi</t>
  </si>
  <si>
    <t>Процентнi витрати за операцiями з фiзичними особами</t>
  </si>
  <si>
    <t>7060</t>
  </si>
  <si>
    <t>Процентні витрати за кредитами, що отримані від міжнародних та інших організацій, та відстроченими зобов’язаннями банку</t>
  </si>
  <si>
    <t>Усього по 706 групi</t>
  </si>
  <si>
    <t>7070</t>
  </si>
  <si>
    <t>Процентні витрати за коштами на вимогу небанківських фінансових установ</t>
  </si>
  <si>
    <t>7071</t>
  </si>
  <si>
    <t>Процентні витрати за строковими коштами небанківських фінансових установ</t>
  </si>
  <si>
    <t>Усього по 707 групi</t>
  </si>
  <si>
    <t>Процентнi витрати за операцiями з небанківськими фінансовими установами</t>
  </si>
  <si>
    <t>Усього по 70 розділу</t>
  </si>
  <si>
    <t>Процентнi витрати</t>
  </si>
  <si>
    <t>7140</t>
  </si>
  <si>
    <t>Процентні витрати за субординованим боргом</t>
  </si>
  <si>
    <t>7141</t>
  </si>
  <si>
    <t>інші процентні витрати</t>
  </si>
  <si>
    <t>7142</t>
  </si>
  <si>
    <t>Процентні витрати за капітальним інструментом з умовами списання/конверсії</t>
  </si>
  <si>
    <t>Усього по 714 групi</t>
  </si>
  <si>
    <t>Усього по 71 розділу</t>
  </si>
  <si>
    <t>7300</t>
  </si>
  <si>
    <t>Витрати на СЕП</t>
  </si>
  <si>
    <t>7301</t>
  </si>
  <si>
    <t>Витрати на інші системи банківського зв'язку</t>
  </si>
  <si>
    <t>Усього по 730 групi</t>
  </si>
  <si>
    <t>Витрати на телекомунікації</t>
  </si>
  <si>
    <t>7360</t>
  </si>
  <si>
    <t>Витрати від модифікації лізингу (оренди)</t>
  </si>
  <si>
    <t>Усього по 736 групi</t>
  </si>
  <si>
    <t>7391</t>
  </si>
  <si>
    <t>Витрати на інкасацію та перевезення цінностей</t>
  </si>
  <si>
    <t>7392</t>
  </si>
  <si>
    <t>Витрати на аудит</t>
  </si>
  <si>
    <t>7395</t>
  </si>
  <si>
    <t>Витрати на лізинг (оренду)</t>
  </si>
  <si>
    <t>7396</t>
  </si>
  <si>
    <t>Витрати за отриманими консультаційними послугами фінансового характеру</t>
  </si>
  <si>
    <t>7397</t>
  </si>
  <si>
    <t>Штрафи, пені, що сплачені банком</t>
  </si>
  <si>
    <t>7399</t>
  </si>
  <si>
    <t>Інші операційні витрати</t>
  </si>
  <si>
    <t>Усього по 739 групi</t>
  </si>
  <si>
    <t>Iншi операцiйнi витрати</t>
  </si>
  <si>
    <t>Усього по 73 розділу</t>
  </si>
  <si>
    <t>7400</t>
  </si>
  <si>
    <t>Основна і додаткова заробітна плата</t>
  </si>
  <si>
    <t>7401</t>
  </si>
  <si>
    <t>Їдиний внесок на загальнообов'язкове державне соціальне страхування</t>
  </si>
  <si>
    <t>7403</t>
  </si>
  <si>
    <t>Матеріальна допомога та інші соціальні виплати</t>
  </si>
  <si>
    <t>7404</t>
  </si>
  <si>
    <t>Витрати на підготовку кадрів</t>
  </si>
  <si>
    <t>7409</t>
  </si>
  <si>
    <t>Інші витрати на утримання персоналу</t>
  </si>
  <si>
    <t>Усього по 740 групi</t>
  </si>
  <si>
    <t>Витрати на утримання персоналу</t>
  </si>
  <si>
    <t>7410</t>
  </si>
  <si>
    <t>Податок на додану вартість</t>
  </si>
  <si>
    <t>7411</t>
  </si>
  <si>
    <t>Податок на землю</t>
  </si>
  <si>
    <t>7418</t>
  </si>
  <si>
    <t>Відрахування до Фонду гарантування вкладів фізичних осіб</t>
  </si>
  <si>
    <t>7419</t>
  </si>
  <si>
    <t>Сплата інших податків та обов'язкових платежів, крім податку на прибуток</t>
  </si>
  <si>
    <t>Усього по 741 групi</t>
  </si>
  <si>
    <t>Сплата податкiв та iнших обов'язкових платежiв, крiм податку на прибуток</t>
  </si>
  <si>
    <t>7420</t>
  </si>
  <si>
    <t>Витрати на утримання власних основних засобів і нематеріальних активів</t>
  </si>
  <si>
    <t>7421</t>
  </si>
  <si>
    <t>Витрати на утримання необоротних активів, що отримані в лізинг (оренду)</t>
  </si>
  <si>
    <t>7423</t>
  </si>
  <si>
    <t>Амортизація</t>
  </si>
  <si>
    <t>7424</t>
  </si>
  <si>
    <t>Амортизація активів з права користування</t>
  </si>
  <si>
    <t>Усього по 742 групi</t>
  </si>
  <si>
    <t>Витрати на утримання основних засобiв i нематерiальних активiв</t>
  </si>
  <si>
    <t>7430</t>
  </si>
  <si>
    <t>Витрати на комунальні послуги</t>
  </si>
  <si>
    <t>7431</t>
  </si>
  <si>
    <t>Господарські витрати</t>
  </si>
  <si>
    <t>7432</t>
  </si>
  <si>
    <t>Витрати на охорону</t>
  </si>
  <si>
    <t>7433</t>
  </si>
  <si>
    <t>Інші експлуатаційні витрати</t>
  </si>
  <si>
    <t>Усього по 743 групi</t>
  </si>
  <si>
    <t>Iншi експлуатацiйнi та господарські витрати</t>
  </si>
  <si>
    <t>7450</t>
  </si>
  <si>
    <t>Поштово-телефонні витрати</t>
  </si>
  <si>
    <t>7452</t>
  </si>
  <si>
    <t>Витрати на відрядження</t>
  </si>
  <si>
    <t>7455</t>
  </si>
  <si>
    <t>Витрати на маркетинг і рекламу </t>
  </si>
  <si>
    <t>7456</t>
  </si>
  <si>
    <t>Спонсорство та доброчинність</t>
  </si>
  <si>
    <t>7457</t>
  </si>
  <si>
    <t>Інші адміністративні витрати</t>
  </si>
  <si>
    <t>Усього по 745 групi</t>
  </si>
  <si>
    <t>Iнші адміністративні витрати</t>
  </si>
  <si>
    <t>7490</t>
  </si>
  <si>
    <t>Негативний результат від вибуття нематеріальних активів та основних засобів</t>
  </si>
  <si>
    <t>7499</t>
  </si>
  <si>
    <t>Інші витрати</t>
  </si>
  <si>
    <t>Усього по 749 групi</t>
  </si>
  <si>
    <t>Iнші витрати</t>
  </si>
  <si>
    <t>Усього по 74 розділу</t>
  </si>
  <si>
    <t>Загальні адміністративні витрати</t>
  </si>
  <si>
    <t>7500</t>
  </si>
  <si>
    <t>Комісійні витрати на розрахунково-касове обслуговування</t>
  </si>
  <si>
    <t>7508</t>
  </si>
  <si>
    <t>Комісійні витрати за позабалансовими операціями</t>
  </si>
  <si>
    <t>7509</t>
  </si>
  <si>
    <t>інші комісійні витрати</t>
  </si>
  <si>
    <t>Усього по 750 групi</t>
  </si>
  <si>
    <t>Комісійні витрати</t>
  </si>
  <si>
    <t>Усього по 75 розділу</t>
  </si>
  <si>
    <t>7701</t>
  </si>
  <si>
    <t>Відрахування в резерви під заборгованість інших банків</t>
  </si>
  <si>
    <t>7702</t>
  </si>
  <si>
    <t>Відрахування в резерви під заборгованість за наданими кредитами клієнтам</t>
  </si>
  <si>
    <t>7704</t>
  </si>
  <si>
    <t>Відрахування в резерви під знецінення боргових цінних паперів, які обліковуються за амортизованою собівартістю</t>
  </si>
  <si>
    <t>7705</t>
  </si>
  <si>
    <t>Відрахування в резерви за нефінансовою дебіторською заборгованістю банку</t>
  </si>
  <si>
    <t>7706</t>
  </si>
  <si>
    <t>Відрахування в банківські резерви на покриття ризиків і втрат</t>
  </si>
  <si>
    <t>7707</t>
  </si>
  <si>
    <t>Відрахування в резерви за фінансовою дебіторською заборгованістю банку</t>
  </si>
  <si>
    <t>Усього по 770 групi</t>
  </si>
  <si>
    <t>Вiдрахування в резерви</t>
  </si>
  <si>
    <t>Усього по 77 розділу</t>
  </si>
  <si>
    <t>7900</t>
  </si>
  <si>
    <t>Податок на прибуток</t>
  </si>
  <si>
    <t>Усього по 790 групi</t>
  </si>
  <si>
    <t>Усього по 79 розділу</t>
  </si>
  <si>
    <t>Витрати - усього</t>
  </si>
  <si>
    <t>Результат поточного року</t>
  </si>
  <si>
    <t>Клас 9</t>
  </si>
  <si>
    <t>Позабалансовi рахунки</t>
  </si>
  <si>
    <t>9000</t>
  </si>
  <si>
    <t>Надані гарантії</t>
  </si>
  <si>
    <t>Усього по 900 групi</t>
  </si>
  <si>
    <t>Надані гарантії, поручительства, акредитиви та акцепти</t>
  </si>
  <si>
    <t>Усього по 90 розділу</t>
  </si>
  <si>
    <t>Зобов'язання і вимоги за всіма видами гарантій та акредитивів</t>
  </si>
  <si>
    <t>9129</t>
  </si>
  <si>
    <t>Інші зобов'язання з кредитування, що надані клієнтам</t>
  </si>
  <si>
    <t>Усього по 912 групi</t>
  </si>
  <si>
    <t>Зобов'язання з кредитування, що наданi клiїнтам</t>
  </si>
  <si>
    <t>Усього по 91 розділу</t>
  </si>
  <si>
    <t>Зобов'язання з кредитування, що наданi та отриманi</t>
  </si>
  <si>
    <t>9200</t>
  </si>
  <si>
    <t>Валюта та банківські метали до отримання за операціями спот</t>
  </si>
  <si>
    <t>9208</t>
  </si>
  <si>
    <t>Вимоги щодо отримання валюти за валютними своп-контрактами</t>
  </si>
  <si>
    <t>Усього по 920 групi</t>
  </si>
  <si>
    <t>Валюта та банківські метали до отримання</t>
  </si>
  <si>
    <t>Усього по 92 розділу</t>
  </si>
  <si>
    <t>Зобов'язання і вимоги за операцiями з валютою та банкiвськими металами</t>
  </si>
  <si>
    <t>9500</t>
  </si>
  <si>
    <t>Отримана застава</t>
  </si>
  <si>
    <t>Усього по 950 групi</t>
  </si>
  <si>
    <t>9520</t>
  </si>
  <si>
    <t>Земельні ділянки</t>
  </si>
  <si>
    <t>9521</t>
  </si>
  <si>
    <t>Нерухоме майно житлового призначення</t>
  </si>
  <si>
    <t>9523</t>
  </si>
  <si>
    <t>Інші об'єкти нерухомого майна</t>
  </si>
  <si>
    <t>Усього по 952 групi</t>
  </si>
  <si>
    <t>Iпотека</t>
  </si>
  <si>
    <t>Усього по 95 розділу</t>
  </si>
  <si>
    <t>Iншi зобов'язання i вимоги</t>
  </si>
  <si>
    <t>9601</t>
  </si>
  <si>
    <t>Списана за рахунок спеціальних резервів заборгованість за нарахованими доходами за операціями з клієнтами</t>
  </si>
  <si>
    <t>Усього по 960 групi</t>
  </si>
  <si>
    <t>Hе сплаченi в строк доходи</t>
  </si>
  <si>
    <t>9610</t>
  </si>
  <si>
    <t>Списана у збиток заборгованість за коштами на кореспондентських рахунках</t>
  </si>
  <si>
    <t>9611</t>
  </si>
  <si>
    <t>Списана у збиток заборгованість за кредитними операціями</t>
  </si>
  <si>
    <t>9615</t>
  </si>
  <si>
    <t>Списана у збиток дебіторська заборгованість</t>
  </si>
  <si>
    <t>9617</t>
  </si>
  <si>
    <t>Списана у збиток заборгованість банків за іншими активами</t>
  </si>
  <si>
    <t>9618</t>
  </si>
  <si>
    <t>Списана у збиток заборгованість клієнтів за іншими активами</t>
  </si>
  <si>
    <t>Усього по 961 групi</t>
  </si>
  <si>
    <t>Списана у збиток заборгованість за активами</t>
  </si>
  <si>
    <t>Усього по 96 розділу</t>
  </si>
  <si>
    <t>Списана заборгованiсть та кошти до повернення</t>
  </si>
  <si>
    <t>9800</t>
  </si>
  <si>
    <t>Розрахункові документи за факторинговими операціями</t>
  </si>
  <si>
    <t>9802</t>
  </si>
  <si>
    <t>Акредитиви до виконання</t>
  </si>
  <si>
    <t>9809</t>
  </si>
  <si>
    <t>Інші документи за розрахунковими операціями клієнтів</t>
  </si>
  <si>
    <t>Усього по 980 групi</t>
  </si>
  <si>
    <t>Документи за розрахунковими операціями</t>
  </si>
  <si>
    <t>Документи за розрахунковими операцiями</t>
  </si>
  <si>
    <t>9811</t>
  </si>
  <si>
    <t>Отримані дозволи на випуск цінних паперів</t>
  </si>
  <si>
    <t>9812</t>
  </si>
  <si>
    <t>Погашені цінності</t>
  </si>
  <si>
    <t>9819</t>
  </si>
  <si>
    <t>Інші цінності і документи</t>
  </si>
  <si>
    <t>Усього по 981 групi</t>
  </si>
  <si>
    <t>Iншi цiнностi i документи</t>
  </si>
  <si>
    <t>9820</t>
  </si>
  <si>
    <t>Бланки цінних паперів</t>
  </si>
  <si>
    <t>9821</t>
  </si>
  <si>
    <t>Бланки суворого обліку</t>
  </si>
  <si>
    <t>Усього по 982 групi</t>
  </si>
  <si>
    <t>Бланки цiнних паперiв та бланки суворого обліку</t>
  </si>
  <si>
    <t>9830</t>
  </si>
  <si>
    <t>Документи і цінності, прийняті на інкасо</t>
  </si>
  <si>
    <t>9831</t>
  </si>
  <si>
    <t>Документи і цінності, відправлені на інкасо</t>
  </si>
  <si>
    <t>Усього по 983 групi</t>
  </si>
  <si>
    <t>Документи i цiнностi, прийнятi та вiдправленi на iнкасо</t>
  </si>
  <si>
    <t>9892</t>
  </si>
  <si>
    <t>Бланки суворого обліку в підзвіті</t>
  </si>
  <si>
    <t>9893</t>
  </si>
  <si>
    <t>Бланки суворого обліку в дорозі</t>
  </si>
  <si>
    <t>9898</t>
  </si>
  <si>
    <t>Інші цінності та документи в підзвіті</t>
  </si>
  <si>
    <t>9899</t>
  </si>
  <si>
    <t>Інші цінності та документи в дорозі</t>
  </si>
  <si>
    <t>Усього по 989 групi</t>
  </si>
  <si>
    <t>Документи та цiнностi в пiдзвiтi та в дорозi</t>
  </si>
  <si>
    <t>Усього по 98 розділу</t>
  </si>
  <si>
    <t>Облiк інших цiнностей та документiв</t>
  </si>
  <si>
    <t>Позабалансові 90-98A</t>
  </si>
  <si>
    <t>9031</t>
  </si>
  <si>
    <t>Отримані гарантії</t>
  </si>
  <si>
    <t>Усього по 903 групi</t>
  </si>
  <si>
    <t>Отримані гарантiї</t>
  </si>
  <si>
    <t>9210</t>
  </si>
  <si>
    <t>Валюта та банківські метали до відправлення за операціями спот</t>
  </si>
  <si>
    <t>9218</t>
  </si>
  <si>
    <t>Зобов'язання щодо відправлення валюти за валютними своп-контрактами</t>
  </si>
  <si>
    <t>Усього по 921 групi</t>
  </si>
  <si>
    <t>Валюта та банківські метали до вiдправлення</t>
  </si>
  <si>
    <t>9510</t>
  </si>
  <si>
    <t>Надана застава</t>
  </si>
  <si>
    <t>Усього по 951 групi</t>
  </si>
  <si>
    <t>Hадана застава</t>
  </si>
  <si>
    <t>Позабалансові 90-98П</t>
  </si>
  <si>
    <t>9900</t>
  </si>
  <si>
    <t>Контррахунки для рахунків розділів 90-95</t>
  </si>
  <si>
    <t>Усього по 990 групi</t>
  </si>
  <si>
    <t>Контррахунки для рахункiв роздiлiв 90-95</t>
  </si>
  <si>
    <t>9910</t>
  </si>
  <si>
    <t>Контррахунки для рахунків розділів 96-98</t>
  </si>
  <si>
    <t>Усього по 991 групi</t>
  </si>
  <si>
    <t>Контррахунки для рахункiв роздiлiв 96-98</t>
  </si>
  <si>
    <t>9920</t>
  </si>
  <si>
    <t>Позабалансова позиція банку за іноземною валютою та банківськими металами</t>
  </si>
  <si>
    <t>Усього по 992 групi</t>
  </si>
  <si>
    <t>Позабалансова позицiя банку за iноземною валютою та банкiвськими металами</t>
  </si>
  <si>
    <t>Усього по 99 розділу</t>
  </si>
  <si>
    <t>Контррахунки та позабалансова позиція банку</t>
  </si>
  <si>
    <t>Позабалансові контррахунки А</t>
  </si>
  <si>
    <t>Позабалансові контррахунки П</t>
  </si>
  <si>
    <t>Позабалансові активи</t>
  </si>
  <si>
    <t>Позабалансові пасиви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</si>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</sst>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1" applyFont="1"/>
    <xf numFmtId="0" fontId="3" fillId="0" borderId="0" xfId="0" applyFont="1"/>
    <xf numFmtId="0" fontId="4" fillId="0" borderId="0" xfId="1" applyFont="1" applyAlignment="1"/>
    <xf numFmtId="0" fontId="2" fillId="0" borderId="0" xfId="1" applyFont="1" applyAlignment="1">
      <alignment horizontal="right"/>
    </xf>
    <xf numFmtId="0" fontId="2" fillId="0" borderId="0" xfId="1" applyFont="1" applyBorder="1" applyAlignment="1"/>
    <xf numFmtId="0" fontId="4" fillId="0" borderId="0" xfId="1" applyFont="1" applyAlignment="1">
      <alignment horizontal="right"/>
    </xf>
    <xf numFmtId="0" fontId="4" fillId="0" borderId="0" xfId="1" applyFont="1" applyBorder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5" fillId="0" borderId="0" xfId="0" applyFont="1"/>
    <xf numFmtId="14" fontId="6" fillId="0" borderId="2" xfId="0" applyNumberFormat="1" applyFont="1" applyBorder="1" applyAlignment="1"/>
    <xf numFmtId="0" fontId="5" fillId="0" borderId="0" xfId="0" applyFont="1" applyBorder="1" applyAlignment="1">
      <alignment horizontal="center"/>
    </xf>
    <xf numFmtId="1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5" fillId="0" borderId="0" xfId="0" applyFont="1" applyAlignment="1">
      <alignment wrapText="1"/>
    </xf>
    <xf numFmtId="0" fontId="5" fillId="0" borderId="0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/>
    </xf>
    <xf numFmtId="0" fontId="9" fillId="0" borderId="0" xfId="1" applyFont="1"/>
    <xf numFmtId="0" fontId="0" fillId="0" borderId="0" xfId="0" quotePrefix="1"/>
    <xf numFmtId="14" fontId="0" fillId="0" borderId="0" xfId="0" applyNumberFormat="1"/>
    <xf numFmtId="0" fontId="6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wrapText="1"/>
    </xf>
    <xf numFmtId="0" fontId="2" fillId="0" borderId="2" xfId="1" applyFont="1" applyBorder="1" applyAlignment="1">
      <alignment horizontal="center" wrapText="1"/>
    </xf>
    <xf numFmtId="0" fontId="2" fillId="0" borderId="3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numFmt numFmtId="164" formatCode="#,##0,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workbookViewId="0"/>
  </sheetViews>
  <sheetFormatPr defaultRowHeight="15" x14ac:dyDescent="0.25"/>
  <sheetData>
    <row r="1" spans="1:15" x14ac:dyDescent="0.25">
      <c r="A1" s="25" t="s">
        <v>21</v>
      </c>
    </row>
    <row r="4" spans="1:15" x14ac:dyDescent="0.25">
      <c r="A4" t="s">
        <v>22</v>
      </c>
      <c r="B4" s="25" t="s">
        <v>23</v>
      </c>
      <c r="C4" s="25" t="s">
        <v>24</v>
      </c>
      <c r="D4" s="25" t="s">
        <v>25</v>
      </c>
      <c r="E4" s="26">
        <v>45658</v>
      </c>
      <c r="F4" s="25" t="s">
        <v>26</v>
      </c>
      <c r="G4" s="25" t="s">
        <v>27</v>
      </c>
      <c r="H4" s="25" t="s">
        <v>28</v>
      </c>
      <c r="K4">
        <v>0</v>
      </c>
      <c r="L4">
        <v>2</v>
      </c>
      <c r="M4" s="25" t="s">
        <v>29</v>
      </c>
      <c r="N4" s="25" t="s">
        <v>30</v>
      </c>
      <c r="O4" s="26">
        <v>45679</v>
      </c>
    </row>
    <row r="5" spans="1:15" x14ac:dyDescent="0.25">
      <c r="A5" t="s">
        <v>937</v>
      </c>
      <c r="B5">
        <v>411</v>
      </c>
      <c r="C5" s="26">
        <v>45657</v>
      </c>
      <c r="D5">
        <v>380526</v>
      </c>
      <c r="E5">
        <v>1</v>
      </c>
      <c r="F5">
        <v>1</v>
      </c>
      <c r="G5">
        <v>103584000000</v>
      </c>
    </row>
    <row r="6" spans="1:15" x14ac:dyDescent="0.25">
      <c r="A6" t="s">
        <v>938</v>
      </c>
      <c r="B6" s="26">
        <v>45679</v>
      </c>
      <c r="C6">
        <v>0</v>
      </c>
      <c r="D6">
        <v>1</v>
      </c>
      <c r="E6" t="b">
        <v>0</v>
      </c>
    </row>
    <row r="7" spans="1:15" x14ac:dyDescent="0.25">
      <c r="A7" t="s">
        <v>939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78"/>
  <sheetViews>
    <sheetView tabSelected="1" topLeftCell="E1" workbookViewId="0">
      <selection activeCell="E20" sqref="E20:Q567"/>
    </sheetView>
  </sheetViews>
  <sheetFormatPr defaultColWidth="9.140625" defaultRowHeight="12.75" x14ac:dyDescent="0.2"/>
  <cols>
    <col min="1" max="1" width="2.7109375" style="2" customWidth="1"/>
    <col min="2" max="2" width="4.7109375" style="2" hidden="1" customWidth="1"/>
    <col min="3" max="4" width="2.7109375" style="2" hidden="1" customWidth="1"/>
    <col min="5" max="5" width="4.42578125" style="2" customWidth="1"/>
    <col min="6" max="7" width="21" style="2" customWidth="1"/>
    <col min="8" max="8" width="6.7109375" style="2" customWidth="1"/>
    <col min="9" max="17" width="15.7109375" style="2" customWidth="1"/>
    <col min="18" max="16384" width="9.140625" style="2"/>
  </cols>
  <sheetData>
    <row r="1" spans="1:29" x14ac:dyDescent="0.2">
      <c r="A1" s="1"/>
      <c r="B1" s="1" t="s">
        <v>1</v>
      </c>
      <c r="C1" s="1">
        <f>_xlfn.SINGLE(ClDSOutBlOption_ReportDate)</f>
        <v>45658</v>
      </c>
      <c r="D1" s="1" t="str">
        <f>MID("00",1,2-LEN(DAY(C1)))&amp;DAY(C1)&amp;"."&amp;MID("00",1,2-LEN(MONTH(C1)))&amp;MONTH(C1)&amp;"."&amp;YEAR(C1)</f>
        <v>01.01.2025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x14ac:dyDescent="0.2">
      <c r="A2" s="24"/>
      <c r="B2" s="1"/>
      <c r="C2" s="1">
        <f>_xlfn.SINGLE(ClDSOutBlOption_IdUom)</f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33" t="s">
        <v>2</v>
      </c>
      <c r="Q2" s="33"/>
      <c r="R2" s="1"/>
      <c r="S2" s="3"/>
      <c r="T2" s="3"/>
      <c r="U2" s="3"/>
      <c r="V2" s="1"/>
      <c r="W2" s="1"/>
      <c r="X2" s="1"/>
      <c r="Y2" s="1"/>
      <c r="Z2" s="1"/>
      <c r="AA2" s="1"/>
      <c r="AB2" s="1"/>
      <c r="AC2" s="1"/>
    </row>
    <row r="3" spans="1:29" x14ac:dyDescent="0.2">
      <c r="A3" s="1"/>
      <c r="B3" s="1"/>
      <c r="C3" s="1"/>
      <c r="D3" s="1"/>
      <c r="E3" s="1"/>
      <c r="F3" s="1"/>
      <c r="G3" s="1"/>
      <c r="H3" s="1"/>
      <c r="I3" s="1"/>
      <c r="J3" s="32" t="s">
        <v>3</v>
      </c>
      <c r="K3" s="32"/>
      <c r="L3" s="32"/>
      <c r="M3" s="3"/>
      <c r="N3" s="1"/>
      <c r="O3" s="1"/>
      <c r="P3" s="33" t="s">
        <v>4</v>
      </c>
      <c r="Q3" s="33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x14ac:dyDescent="0.2">
      <c r="A4" s="1"/>
      <c r="B4" s="1"/>
      <c r="C4" s="1"/>
      <c r="D4" s="1"/>
      <c r="E4" s="1"/>
      <c r="F4" s="1"/>
      <c r="G4" s="1"/>
      <c r="H4" s="1"/>
      <c r="I4" s="3"/>
      <c r="J4" s="32"/>
      <c r="K4" s="32"/>
      <c r="L4" s="32"/>
      <c r="M4" s="3"/>
      <c r="N4" s="1"/>
      <c r="O4" s="1"/>
      <c r="P4" s="33" t="s">
        <v>5</v>
      </c>
      <c r="Q4" s="33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x14ac:dyDescent="0.2">
      <c r="A5" s="1"/>
      <c r="B5" s="1"/>
      <c r="C5" s="1"/>
      <c r="D5" s="1"/>
      <c r="E5" s="1"/>
      <c r="F5" s="1"/>
      <c r="G5" s="1"/>
      <c r="H5" s="1"/>
      <c r="I5" s="1"/>
      <c r="J5" s="32" t="str">
        <f>"станом на " &amp;D1</f>
        <v>станом на 01.01.2025</v>
      </c>
      <c r="K5" s="32"/>
      <c r="L5" s="32"/>
      <c r="M5" s="3"/>
      <c r="N5" s="1"/>
      <c r="O5" s="1"/>
      <c r="P5" s="33" t="s">
        <v>6</v>
      </c>
      <c r="Q5" s="33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4"/>
      <c r="Q6" s="4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x14ac:dyDescent="0.2">
      <c r="A7" s="1"/>
      <c r="B7" s="1"/>
      <c r="C7" s="1"/>
      <c r="D7" s="1"/>
      <c r="E7" s="1"/>
      <c r="F7" s="40" t="str">
        <f>_xlfn.SINGLE(ClDSOutBlOption_InstName)</f>
        <v>АКЦІОНЕРНЕ ТОВАРИСТВО 'КОМЕРЦІЙНИЙ БАНК 'ГЛОБУС</v>
      </c>
      <c r="G7" s="40"/>
      <c r="H7" s="40"/>
      <c r="I7" s="40"/>
      <c r="J7" s="40"/>
      <c r="K7" s="1"/>
      <c r="L7" s="43" t="str">
        <f>_xlfn.SINGLE(ClDSOutBlOption_InstLocation)</f>
        <v>м. Київ, пров.Куренівський, б.19/5</v>
      </c>
      <c r="M7" s="43"/>
      <c r="N7" s="43"/>
      <c r="O7" s="43"/>
      <c r="P7" s="1"/>
      <c r="Q7" s="1"/>
      <c r="R7" s="1"/>
      <c r="S7" s="1"/>
      <c r="T7" s="5"/>
      <c r="U7" s="5"/>
      <c r="V7" s="1"/>
      <c r="W7" s="1"/>
      <c r="X7" s="1"/>
      <c r="Y7" s="1"/>
      <c r="Z7" s="1"/>
      <c r="AA7" s="1"/>
      <c r="AB7" s="1"/>
      <c r="AC7" s="1"/>
    </row>
    <row r="8" spans="1:29" x14ac:dyDescent="0.2">
      <c r="A8" s="1"/>
      <c r="B8" s="1"/>
      <c r="C8" s="1"/>
      <c r="D8" s="1"/>
      <c r="E8" s="1"/>
      <c r="F8" s="40"/>
      <c r="G8" s="40"/>
      <c r="H8" s="40"/>
      <c r="I8" s="40"/>
      <c r="J8" s="40"/>
      <c r="K8" s="1"/>
      <c r="L8" s="43"/>
      <c r="M8" s="43"/>
      <c r="N8" s="43"/>
      <c r="O8" s="43"/>
      <c r="P8" s="1"/>
      <c r="Q8" s="1"/>
      <c r="R8" s="1"/>
      <c r="S8" s="1"/>
      <c r="T8" s="5"/>
      <c r="U8" s="5"/>
      <c r="V8" s="1"/>
      <c r="W8" s="1"/>
      <c r="X8" s="1"/>
      <c r="Y8" s="1"/>
      <c r="Z8" s="1"/>
      <c r="AA8" s="1"/>
      <c r="AB8" s="1"/>
      <c r="AC8" s="1"/>
    </row>
    <row r="9" spans="1:29" x14ac:dyDescent="0.2">
      <c r="A9" s="1"/>
      <c r="B9" s="1"/>
      <c r="C9" s="1"/>
      <c r="D9" s="1"/>
      <c r="E9" s="1"/>
      <c r="F9" s="40"/>
      <c r="G9" s="40"/>
      <c r="H9" s="40"/>
      <c r="I9" s="40"/>
      <c r="J9" s="40"/>
      <c r="K9" s="1"/>
      <c r="L9" s="43"/>
      <c r="M9" s="43"/>
      <c r="N9" s="43"/>
      <c r="O9" s="43"/>
      <c r="P9" s="1"/>
      <c r="Q9" s="1"/>
      <c r="R9" s="1"/>
      <c r="S9" s="1"/>
      <c r="T9" s="5"/>
      <c r="U9" s="5"/>
      <c r="V9" s="1"/>
      <c r="W9" s="1"/>
      <c r="X9" s="1"/>
      <c r="Y9" s="1"/>
      <c r="Z9" s="1"/>
      <c r="AA9" s="1"/>
      <c r="AB9" s="1"/>
      <c r="AC9" s="1"/>
    </row>
    <row r="10" spans="1:29" x14ac:dyDescent="0.2">
      <c r="A10" s="1"/>
      <c r="B10" s="1"/>
      <c r="C10" s="1"/>
      <c r="D10" s="1"/>
      <c r="E10" s="1"/>
      <c r="F10" s="40"/>
      <c r="G10" s="40"/>
      <c r="H10" s="40"/>
      <c r="I10" s="40"/>
      <c r="J10" s="40"/>
      <c r="K10" s="1"/>
      <c r="L10" s="43"/>
      <c r="M10" s="43"/>
      <c r="N10" s="43"/>
      <c r="O10" s="43"/>
      <c r="P10" s="1"/>
      <c r="Q10" s="1"/>
      <c r="R10" s="1"/>
      <c r="S10" s="1"/>
      <c r="T10" s="5"/>
      <c r="U10" s="5"/>
      <c r="V10" s="1"/>
      <c r="W10" s="1"/>
      <c r="X10" s="1"/>
      <c r="Y10" s="1"/>
      <c r="Z10" s="1"/>
      <c r="AA10" s="1"/>
      <c r="AB10" s="1"/>
      <c r="AC10" s="1"/>
    </row>
    <row r="11" spans="1:29" ht="13.5" thickBot="1" x14ac:dyDescent="0.25">
      <c r="A11" s="1"/>
      <c r="B11" s="1"/>
      <c r="C11" s="1"/>
      <c r="D11" s="1"/>
      <c r="E11" s="1"/>
      <c r="F11" s="41"/>
      <c r="G11" s="41"/>
      <c r="H11" s="41"/>
      <c r="I11" s="41"/>
      <c r="J11" s="41"/>
      <c r="K11" s="1"/>
      <c r="L11" s="44"/>
      <c r="M11" s="44"/>
      <c r="N11" s="44"/>
      <c r="O11" s="44"/>
      <c r="P11" s="1"/>
      <c r="Q11" s="1"/>
      <c r="R11" s="1"/>
      <c r="S11" s="1"/>
      <c r="T11" s="5"/>
      <c r="U11" s="5"/>
      <c r="V11" s="1"/>
      <c r="W11" s="1"/>
      <c r="X11" s="1"/>
      <c r="Y11" s="1"/>
      <c r="Z11" s="1"/>
      <c r="AA11" s="1"/>
      <c r="AB11" s="1"/>
      <c r="AC11" s="1"/>
    </row>
    <row r="12" spans="1:29" x14ac:dyDescent="0.2">
      <c r="A12" s="1"/>
      <c r="B12" s="1"/>
      <c r="C12" s="1"/>
      <c r="D12" s="1"/>
      <c r="E12" s="1"/>
      <c r="F12" s="42" t="s">
        <v>7</v>
      </c>
      <c r="G12" s="42"/>
      <c r="H12" s="42"/>
      <c r="I12" s="42"/>
      <c r="J12" s="42"/>
      <c r="K12" s="1"/>
      <c r="L12" s="42" t="s">
        <v>8</v>
      </c>
      <c r="M12" s="42"/>
      <c r="N12" s="42"/>
      <c r="O12" s="42"/>
      <c r="P12" s="1"/>
      <c r="Q12" s="1"/>
      <c r="R12" s="1"/>
      <c r="S12" s="1"/>
      <c r="T12" s="5"/>
      <c r="U12" s="5"/>
      <c r="V12" s="1"/>
      <c r="W12" s="1"/>
      <c r="X12" s="1"/>
      <c r="Y12" s="1"/>
      <c r="Z12" s="1"/>
      <c r="AA12" s="1"/>
      <c r="AB12" s="1"/>
      <c r="AC12" s="1"/>
    </row>
    <row r="15" spans="1:2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6" t="str">
        <f>IF($C$2=2,"(тис.грн.)","(грн.)")</f>
        <v>(грн.)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x14ac:dyDescent="0.2">
      <c r="A16" s="1"/>
      <c r="B16" s="1"/>
      <c r="C16" s="1"/>
      <c r="D16" s="1"/>
      <c r="E16" s="34" t="s">
        <v>9</v>
      </c>
      <c r="F16" s="37" t="s">
        <v>10</v>
      </c>
      <c r="G16" s="37" t="s">
        <v>0</v>
      </c>
      <c r="H16" s="37" t="s">
        <v>11</v>
      </c>
      <c r="I16" s="31" t="s">
        <v>12</v>
      </c>
      <c r="J16" s="31"/>
      <c r="K16" s="31"/>
      <c r="L16" s="31"/>
      <c r="M16" s="31"/>
      <c r="N16" s="31"/>
      <c r="O16" s="31" t="s">
        <v>13</v>
      </c>
      <c r="P16" s="31"/>
      <c r="Q16" s="31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5:29" x14ac:dyDescent="0.2">
      <c r="E17" s="35"/>
      <c r="F17" s="38"/>
      <c r="G17" s="38"/>
      <c r="H17" s="38"/>
      <c r="I17" s="31" t="s">
        <v>14</v>
      </c>
      <c r="J17" s="31"/>
      <c r="K17" s="31"/>
      <c r="L17" s="31" t="s">
        <v>15</v>
      </c>
      <c r="M17" s="31"/>
      <c r="N17" s="31"/>
      <c r="O17" s="45" t="s">
        <v>16</v>
      </c>
      <c r="P17" s="45" t="s">
        <v>17</v>
      </c>
      <c r="Q17" s="45" t="s">
        <v>18</v>
      </c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5:29" ht="25.5" x14ac:dyDescent="0.2">
      <c r="E18" s="36"/>
      <c r="F18" s="39"/>
      <c r="G18" s="39"/>
      <c r="H18" s="39"/>
      <c r="I18" s="8" t="s">
        <v>16</v>
      </c>
      <c r="J18" s="9" t="s">
        <v>17</v>
      </c>
      <c r="K18" s="9" t="s">
        <v>18</v>
      </c>
      <c r="L18" s="9" t="s">
        <v>16</v>
      </c>
      <c r="M18" s="9" t="s">
        <v>17</v>
      </c>
      <c r="N18" s="9" t="s">
        <v>18</v>
      </c>
      <c r="O18" s="46"/>
      <c r="P18" s="46"/>
      <c r="Q18" s="46"/>
      <c r="R18" s="7"/>
      <c r="S18" s="7"/>
      <c r="T18" s="7"/>
      <c r="U18" s="7"/>
      <c r="V18" s="7"/>
      <c r="W18" s="10"/>
      <c r="X18" s="7"/>
      <c r="Y18" s="7"/>
      <c r="Z18" s="7"/>
      <c r="AA18" s="7"/>
      <c r="AB18" s="7"/>
      <c r="AC18" s="7"/>
    </row>
    <row r="19" spans="5:29" x14ac:dyDescent="0.2">
      <c r="E19" s="8">
        <v>1</v>
      </c>
      <c r="F19" s="8">
        <v>2</v>
      </c>
      <c r="G19" s="8">
        <v>3</v>
      </c>
      <c r="H19" s="8">
        <v>4</v>
      </c>
      <c r="I19" s="8">
        <v>5</v>
      </c>
      <c r="J19" s="8">
        <v>6</v>
      </c>
      <c r="K19" s="8">
        <v>7</v>
      </c>
      <c r="L19" s="8">
        <v>8</v>
      </c>
      <c r="M19" s="8">
        <v>9</v>
      </c>
      <c r="N19" s="8">
        <v>10</v>
      </c>
      <c r="O19" s="8">
        <v>11</v>
      </c>
      <c r="P19" s="8">
        <v>12</v>
      </c>
      <c r="Q19" s="8">
        <v>13</v>
      </c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</row>
    <row r="20" spans="5:29" ht="25.5" x14ac:dyDescent="0.2">
      <c r="E20" s="8">
        <f t="shared" ref="E20:E83" si="0">ROW($E20)-19</f>
        <v>1</v>
      </c>
      <c r="F20" s="21" t="s">
        <v>31</v>
      </c>
      <c r="G20" s="21" t="s">
        <v>32</v>
      </c>
      <c r="H20" s="22"/>
      <c r="I20" s="23"/>
      <c r="J20" s="23"/>
      <c r="K20" s="23"/>
      <c r="L20" s="23"/>
      <c r="M20" s="23"/>
      <c r="N20" s="23"/>
      <c r="O20" s="23"/>
      <c r="P20" s="23"/>
      <c r="Q20" s="23"/>
    </row>
    <row r="21" spans="5:29" ht="25.5" x14ac:dyDescent="0.2">
      <c r="E21" s="8">
        <f t="shared" si="0"/>
        <v>2</v>
      </c>
      <c r="F21" s="21" t="s">
        <v>33</v>
      </c>
      <c r="G21" s="21" t="s">
        <v>34</v>
      </c>
      <c r="H21" s="22" t="s">
        <v>35</v>
      </c>
      <c r="I21" s="23">
        <v>1457477117.6300001</v>
      </c>
      <c r="J21" s="23">
        <v>1133515301.5899999</v>
      </c>
      <c r="K21" s="23">
        <v>323961816.04000002</v>
      </c>
      <c r="L21" s="23">
        <v>1473009784.8699999</v>
      </c>
      <c r="M21" s="23">
        <v>1126087180.1900001</v>
      </c>
      <c r="N21" s="23">
        <v>346922604.68000001</v>
      </c>
      <c r="O21" s="23">
        <v>197067971.08000001</v>
      </c>
      <c r="P21" s="23">
        <v>89427270.900000006</v>
      </c>
      <c r="Q21" s="23">
        <v>107640700.18000001</v>
      </c>
    </row>
    <row r="22" spans="5:29" s="12" customFormat="1" ht="25.5" x14ac:dyDescent="0.2">
      <c r="E22" s="8">
        <f t="shared" si="0"/>
        <v>3</v>
      </c>
      <c r="F22" s="21" t="s">
        <v>36</v>
      </c>
      <c r="G22" s="21" t="s">
        <v>37</v>
      </c>
      <c r="H22" s="22" t="s">
        <v>35</v>
      </c>
      <c r="I22" s="23">
        <v>33175765</v>
      </c>
      <c r="J22" s="23">
        <v>33175765</v>
      </c>
      <c r="K22" s="23">
        <v>0</v>
      </c>
      <c r="L22" s="23">
        <v>32546070</v>
      </c>
      <c r="M22" s="23">
        <v>32546070</v>
      </c>
      <c r="N22" s="23">
        <v>0</v>
      </c>
      <c r="O22" s="23">
        <v>11087100</v>
      </c>
      <c r="P22" s="23">
        <v>11087100</v>
      </c>
      <c r="Q22" s="23">
        <v>0</v>
      </c>
    </row>
    <row r="23" spans="5:29" s="12" customFormat="1" ht="25.5" x14ac:dyDescent="0.2">
      <c r="E23" s="8">
        <f t="shared" si="0"/>
        <v>4</v>
      </c>
      <c r="F23" s="21" t="s">
        <v>38</v>
      </c>
      <c r="G23" s="21" t="s">
        <v>39</v>
      </c>
      <c r="H23" s="22" t="s">
        <v>35</v>
      </c>
      <c r="I23" s="23">
        <v>339852737.97000003</v>
      </c>
      <c r="J23" s="23">
        <v>274279010</v>
      </c>
      <c r="K23" s="23">
        <v>65573727.969999999</v>
      </c>
      <c r="L23" s="23">
        <v>339852737.97000003</v>
      </c>
      <c r="M23" s="23">
        <v>274279010</v>
      </c>
      <c r="N23" s="23">
        <v>65573727.969999999</v>
      </c>
      <c r="O23" s="23">
        <v>0</v>
      </c>
      <c r="P23" s="23">
        <v>0</v>
      </c>
      <c r="Q23" s="23">
        <v>0</v>
      </c>
    </row>
    <row r="24" spans="5:29" s="12" customFormat="1" x14ac:dyDescent="0.2">
      <c r="E24" s="8">
        <f t="shared" si="0"/>
        <v>5</v>
      </c>
      <c r="F24" s="21" t="s">
        <v>40</v>
      </c>
      <c r="G24" s="21" t="s">
        <v>41</v>
      </c>
      <c r="H24" s="22"/>
      <c r="I24" s="23">
        <v>1830505620.5999999</v>
      </c>
      <c r="J24" s="23">
        <v>1440970076.5899999</v>
      </c>
      <c r="K24" s="23">
        <v>389535544.00999999</v>
      </c>
      <c r="L24" s="23">
        <v>1845408592.8399999</v>
      </c>
      <c r="M24" s="23">
        <v>1432912260.1900001</v>
      </c>
      <c r="N24" s="23">
        <v>412496332.64999998</v>
      </c>
      <c r="O24" s="23">
        <v>208155071.08000001</v>
      </c>
      <c r="P24" s="23">
        <v>100514370.90000001</v>
      </c>
      <c r="Q24" s="23">
        <v>107640700.18000001</v>
      </c>
    </row>
    <row r="25" spans="5:29" s="12" customFormat="1" x14ac:dyDescent="0.2">
      <c r="E25" s="8">
        <f t="shared" si="0"/>
        <v>6</v>
      </c>
      <c r="F25" s="21" t="s">
        <v>42</v>
      </c>
      <c r="G25" s="21" t="s">
        <v>43</v>
      </c>
      <c r="H25" s="22"/>
      <c r="I25" s="23">
        <v>1830505620.5999999</v>
      </c>
      <c r="J25" s="23">
        <v>1440970076.5899999</v>
      </c>
      <c r="K25" s="23">
        <v>389535544.00999999</v>
      </c>
      <c r="L25" s="23">
        <v>1845408592.8399999</v>
      </c>
      <c r="M25" s="23">
        <v>1432912260.1900001</v>
      </c>
      <c r="N25" s="23">
        <v>412496332.64999998</v>
      </c>
      <c r="O25" s="23">
        <v>208155071.08000001</v>
      </c>
      <c r="P25" s="23">
        <v>100514370.90000001</v>
      </c>
      <c r="Q25" s="23">
        <v>107640700.18000001</v>
      </c>
    </row>
    <row r="26" spans="5:29" s="12" customFormat="1" ht="25.5" x14ac:dyDescent="0.2">
      <c r="E26" s="8">
        <f t="shared" si="0"/>
        <v>7</v>
      </c>
      <c r="F26" s="21" t="s">
        <v>44</v>
      </c>
      <c r="G26" s="21" t="s">
        <v>45</v>
      </c>
      <c r="H26" s="22" t="s">
        <v>35</v>
      </c>
      <c r="I26" s="23">
        <v>85914.64</v>
      </c>
      <c r="J26" s="23">
        <v>0</v>
      </c>
      <c r="K26" s="23">
        <v>85914.64</v>
      </c>
      <c r="L26" s="23">
        <v>91041.34</v>
      </c>
      <c r="M26" s="23">
        <v>0</v>
      </c>
      <c r="N26" s="23">
        <v>91041.34</v>
      </c>
      <c r="O26" s="23">
        <v>862561.28000000003</v>
      </c>
      <c r="P26" s="23">
        <v>0</v>
      </c>
      <c r="Q26" s="23">
        <v>862561.28000000003</v>
      </c>
      <c r="X26" s="15"/>
      <c r="Z26" s="16"/>
    </row>
    <row r="27" spans="5:29" s="12" customFormat="1" x14ac:dyDescent="0.2">
      <c r="E27" s="8">
        <f t="shared" si="0"/>
        <v>8</v>
      </c>
      <c r="F27" s="21" t="s">
        <v>46</v>
      </c>
      <c r="G27" s="21" t="s">
        <v>47</v>
      </c>
      <c r="H27" s="22"/>
      <c r="I27" s="23">
        <v>85914.64</v>
      </c>
      <c r="J27" s="23">
        <v>0</v>
      </c>
      <c r="K27" s="23">
        <v>85914.64</v>
      </c>
      <c r="L27" s="23">
        <v>91041.34</v>
      </c>
      <c r="M27" s="23">
        <v>0</v>
      </c>
      <c r="N27" s="23">
        <v>91041.34</v>
      </c>
      <c r="O27" s="23">
        <v>862561.28000000003</v>
      </c>
      <c r="P27" s="23">
        <v>0</v>
      </c>
      <c r="Q27" s="23">
        <v>862561.28000000003</v>
      </c>
      <c r="X27" s="17"/>
      <c r="Z27" s="18"/>
    </row>
    <row r="28" spans="5:29" s="12" customFormat="1" x14ac:dyDescent="0.2">
      <c r="E28" s="8">
        <f t="shared" si="0"/>
        <v>9</v>
      </c>
      <c r="F28" s="21" t="s">
        <v>48</v>
      </c>
      <c r="G28" s="21" t="s">
        <v>47</v>
      </c>
      <c r="H28" s="22"/>
      <c r="I28" s="23">
        <v>85914.64</v>
      </c>
      <c r="J28" s="23">
        <v>0</v>
      </c>
      <c r="K28" s="23">
        <v>85914.64</v>
      </c>
      <c r="L28" s="23">
        <v>91041.34</v>
      </c>
      <c r="M28" s="23">
        <v>0</v>
      </c>
      <c r="N28" s="23">
        <v>91041.34</v>
      </c>
      <c r="O28" s="23">
        <v>862561.28000000003</v>
      </c>
      <c r="P28" s="23">
        <v>0</v>
      </c>
      <c r="Q28" s="23">
        <v>862561.28000000003</v>
      </c>
    </row>
    <row r="29" spans="5:29" s="12" customFormat="1" ht="51" x14ac:dyDescent="0.2">
      <c r="E29" s="8">
        <f t="shared" si="0"/>
        <v>10</v>
      </c>
      <c r="F29" s="21" t="s">
        <v>49</v>
      </c>
      <c r="G29" s="21" t="s">
        <v>50</v>
      </c>
      <c r="H29" s="22" t="s">
        <v>35</v>
      </c>
      <c r="I29" s="23">
        <v>73893447932.850006</v>
      </c>
      <c r="J29" s="23">
        <v>73893447932.850006</v>
      </c>
      <c r="K29" s="23">
        <v>0</v>
      </c>
      <c r="L29" s="23">
        <v>74282263272.110001</v>
      </c>
      <c r="M29" s="23">
        <v>74282263272.110001</v>
      </c>
      <c r="N29" s="23">
        <v>0</v>
      </c>
      <c r="O29" s="23">
        <v>134180104.39</v>
      </c>
      <c r="P29" s="23">
        <v>134180104.39</v>
      </c>
      <c r="Q29" s="23">
        <v>0</v>
      </c>
    </row>
    <row r="30" spans="5:29" s="12" customFormat="1" ht="38.25" x14ac:dyDescent="0.2">
      <c r="E30" s="8">
        <f t="shared" si="0"/>
        <v>11</v>
      </c>
      <c r="F30" s="21" t="s">
        <v>51</v>
      </c>
      <c r="G30" s="21" t="s">
        <v>52</v>
      </c>
      <c r="H30" s="22"/>
      <c r="I30" s="23">
        <v>73893447932.850006</v>
      </c>
      <c r="J30" s="23">
        <v>73893447932.850006</v>
      </c>
      <c r="K30" s="23">
        <v>0</v>
      </c>
      <c r="L30" s="23">
        <v>74282263272.110001</v>
      </c>
      <c r="M30" s="23">
        <v>74282263272.110001</v>
      </c>
      <c r="N30" s="23">
        <v>0</v>
      </c>
      <c r="O30" s="23">
        <v>134180104.39</v>
      </c>
      <c r="P30" s="23">
        <v>134180104.39</v>
      </c>
      <c r="Q30" s="23">
        <v>0</v>
      </c>
      <c r="Z30" s="16"/>
    </row>
    <row r="31" spans="5:29" s="12" customFormat="1" ht="25.5" x14ac:dyDescent="0.2">
      <c r="E31" s="8">
        <f t="shared" si="0"/>
        <v>12</v>
      </c>
      <c r="F31" s="21" t="s">
        <v>53</v>
      </c>
      <c r="G31" s="21" t="s">
        <v>54</v>
      </c>
      <c r="H31" s="22"/>
      <c r="I31" s="23">
        <v>73893447932.850006</v>
      </c>
      <c r="J31" s="23">
        <v>73893447932.850006</v>
      </c>
      <c r="K31" s="23">
        <v>0</v>
      </c>
      <c r="L31" s="23">
        <v>74282263272.110001</v>
      </c>
      <c r="M31" s="23">
        <v>74282263272.110001</v>
      </c>
      <c r="N31" s="23">
        <v>0</v>
      </c>
      <c r="O31" s="23">
        <v>134180104.39</v>
      </c>
      <c r="P31" s="23">
        <v>134180104.39</v>
      </c>
      <c r="Q31" s="23">
        <v>0</v>
      </c>
      <c r="Z31" s="18"/>
    </row>
    <row r="32" spans="5:29" s="12" customFormat="1" ht="102" x14ac:dyDescent="0.2">
      <c r="E32" s="8">
        <f t="shared" si="0"/>
        <v>13</v>
      </c>
      <c r="F32" s="21" t="s">
        <v>55</v>
      </c>
      <c r="G32" s="21" t="s">
        <v>56</v>
      </c>
      <c r="H32" s="22" t="s">
        <v>35</v>
      </c>
      <c r="I32" s="23">
        <v>2195903619.1999998</v>
      </c>
      <c r="J32" s="23">
        <v>2188218000</v>
      </c>
      <c r="K32" s="23">
        <v>7685619.2000000002</v>
      </c>
      <c r="L32" s="23">
        <v>1682888287</v>
      </c>
      <c r="M32" s="23">
        <v>1657983000</v>
      </c>
      <c r="N32" s="23">
        <v>24905287</v>
      </c>
      <c r="O32" s="23">
        <v>5738634347</v>
      </c>
      <c r="P32" s="23">
        <v>5519279000</v>
      </c>
      <c r="Q32" s="23">
        <v>219355347</v>
      </c>
      <c r="Z32" s="20"/>
    </row>
    <row r="33" spans="5:17" ht="102" x14ac:dyDescent="0.2">
      <c r="E33" s="8">
        <f t="shared" si="0"/>
        <v>14</v>
      </c>
      <c r="F33" s="21" t="s">
        <v>57</v>
      </c>
      <c r="G33" s="21" t="s">
        <v>58</v>
      </c>
      <c r="H33" s="22" t="s">
        <v>35</v>
      </c>
      <c r="I33" s="23">
        <v>135678178.84</v>
      </c>
      <c r="J33" s="23">
        <v>133970743.73999999</v>
      </c>
      <c r="K33" s="23">
        <v>1707435.1</v>
      </c>
      <c r="L33" s="23">
        <v>152732940.5</v>
      </c>
      <c r="M33" s="23">
        <v>150800275.52000001</v>
      </c>
      <c r="N33" s="23">
        <v>1932664.98</v>
      </c>
      <c r="O33" s="23">
        <v>129687203.39</v>
      </c>
      <c r="P33" s="23">
        <v>128025089.20999999</v>
      </c>
      <c r="Q33" s="23">
        <v>1662114.18</v>
      </c>
    </row>
    <row r="34" spans="5:17" ht="102" x14ac:dyDescent="0.2">
      <c r="E34" s="8">
        <f t="shared" si="0"/>
        <v>15</v>
      </c>
      <c r="F34" s="21" t="s">
        <v>57</v>
      </c>
      <c r="G34" s="21" t="s">
        <v>58</v>
      </c>
      <c r="H34" s="22" t="s">
        <v>59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-4409373.1500000004</v>
      </c>
      <c r="P34" s="23">
        <v>-4409373.1500000004</v>
      </c>
      <c r="Q34" s="23">
        <v>0</v>
      </c>
    </row>
    <row r="35" spans="5:17" ht="127.5" x14ac:dyDescent="0.2">
      <c r="E35" s="8">
        <f t="shared" si="0"/>
        <v>16</v>
      </c>
      <c r="F35" s="21" t="s">
        <v>60</v>
      </c>
      <c r="G35" s="21" t="s">
        <v>61</v>
      </c>
      <c r="H35" s="22" t="s">
        <v>35</v>
      </c>
      <c r="I35" s="23">
        <v>83407688.319999993</v>
      </c>
      <c r="J35" s="23">
        <v>83362446.569999993</v>
      </c>
      <c r="K35" s="23">
        <v>45241.75</v>
      </c>
      <c r="L35" s="23">
        <v>73541875.170000002</v>
      </c>
      <c r="M35" s="23">
        <v>73457073.810000002</v>
      </c>
      <c r="N35" s="23">
        <v>84801.36</v>
      </c>
      <c r="O35" s="23">
        <v>49749817.530000001</v>
      </c>
      <c r="P35" s="23">
        <v>49743895.079999998</v>
      </c>
      <c r="Q35" s="23">
        <v>5922.45</v>
      </c>
    </row>
    <row r="36" spans="5:17" ht="127.5" x14ac:dyDescent="0.2">
      <c r="E36" s="8">
        <f t="shared" si="0"/>
        <v>17</v>
      </c>
      <c r="F36" s="21" t="s">
        <v>60</v>
      </c>
      <c r="G36" s="21" t="s">
        <v>61</v>
      </c>
      <c r="H36" s="22" t="s">
        <v>59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-183486876.66</v>
      </c>
      <c r="P36" s="23">
        <v>-182137135.25999999</v>
      </c>
      <c r="Q36" s="23">
        <v>-1349741.4</v>
      </c>
    </row>
    <row r="37" spans="5:17" ht="114.75" x14ac:dyDescent="0.2">
      <c r="E37" s="8">
        <f t="shared" si="0"/>
        <v>18</v>
      </c>
      <c r="F37" s="21" t="s">
        <v>62</v>
      </c>
      <c r="G37" s="21" t="s">
        <v>63</v>
      </c>
      <c r="H37" s="22" t="s">
        <v>35</v>
      </c>
      <c r="I37" s="23">
        <v>153183991.24000001</v>
      </c>
      <c r="J37" s="23">
        <v>152316887.69</v>
      </c>
      <c r="K37" s="23">
        <v>867103.55</v>
      </c>
      <c r="L37" s="23">
        <v>112800608.11</v>
      </c>
      <c r="M37" s="23">
        <v>111882245.61</v>
      </c>
      <c r="N37" s="23">
        <v>918362.5</v>
      </c>
      <c r="O37" s="23">
        <v>220289881.59999999</v>
      </c>
      <c r="P37" s="23">
        <v>217652042.40000001</v>
      </c>
      <c r="Q37" s="23">
        <v>2637839.2000000002</v>
      </c>
    </row>
    <row r="38" spans="5:17" ht="89.25" x14ac:dyDescent="0.2">
      <c r="E38" s="8">
        <f t="shared" si="0"/>
        <v>19</v>
      </c>
      <c r="F38" s="21" t="s">
        <v>64</v>
      </c>
      <c r="G38" s="21" t="s">
        <v>65</v>
      </c>
      <c r="H38" s="22"/>
      <c r="I38" s="23">
        <v>2568173477.5999999</v>
      </c>
      <c r="J38" s="23">
        <v>2557868078</v>
      </c>
      <c r="K38" s="23">
        <v>10305399.6</v>
      </c>
      <c r="L38" s="23">
        <v>2021963710.78</v>
      </c>
      <c r="M38" s="23">
        <v>1994122594.9400001</v>
      </c>
      <c r="N38" s="23">
        <v>27841115.84</v>
      </c>
      <c r="O38" s="23">
        <v>5950464999.71</v>
      </c>
      <c r="P38" s="23">
        <v>5728153518.2799997</v>
      </c>
      <c r="Q38" s="23">
        <v>222311481.43000001</v>
      </c>
    </row>
    <row r="39" spans="5:17" ht="102" x14ac:dyDescent="0.2">
      <c r="E39" s="8">
        <f t="shared" si="0"/>
        <v>20</v>
      </c>
      <c r="F39" s="21" t="s">
        <v>66</v>
      </c>
      <c r="G39" s="21" t="s">
        <v>67</v>
      </c>
      <c r="H39" s="22" t="s">
        <v>35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v>333612000</v>
      </c>
      <c r="P39" s="23">
        <v>333612000</v>
      </c>
      <c r="Q39" s="23">
        <v>0</v>
      </c>
    </row>
    <row r="40" spans="5:17" ht="127.5" x14ac:dyDescent="0.2">
      <c r="E40" s="8">
        <f t="shared" si="0"/>
        <v>21</v>
      </c>
      <c r="F40" s="21" t="s">
        <v>68</v>
      </c>
      <c r="G40" s="21" t="s">
        <v>69</v>
      </c>
      <c r="H40" s="22" t="s">
        <v>35</v>
      </c>
      <c r="I40" s="23">
        <v>129740.46</v>
      </c>
      <c r="J40" s="23">
        <v>129740.46</v>
      </c>
      <c r="K40" s="23">
        <v>0</v>
      </c>
      <c r="L40" s="23">
        <v>269425.5</v>
      </c>
      <c r="M40" s="23">
        <v>269425.5</v>
      </c>
      <c r="N40" s="23">
        <v>0</v>
      </c>
      <c r="O40" s="23">
        <v>361906.25</v>
      </c>
      <c r="P40" s="23">
        <v>361906.25</v>
      </c>
      <c r="Q40" s="23">
        <v>0</v>
      </c>
    </row>
    <row r="41" spans="5:17" ht="127.5" x14ac:dyDescent="0.2">
      <c r="E41" s="8">
        <f t="shared" si="0"/>
        <v>22</v>
      </c>
      <c r="F41" s="21" t="s">
        <v>68</v>
      </c>
      <c r="G41" s="21" t="s">
        <v>69</v>
      </c>
      <c r="H41" s="22" t="s">
        <v>59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-4499177.8899999997</v>
      </c>
      <c r="P41" s="23">
        <v>-4499177.8899999997</v>
      </c>
      <c r="Q41" s="23">
        <v>0</v>
      </c>
    </row>
    <row r="42" spans="5:17" ht="114.75" x14ac:dyDescent="0.2">
      <c r="E42" s="8">
        <f t="shared" si="0"/>
        <v>23</v>
      </c>
      <c r="F42" s="21" t="s">
        <v>70</v>
      </c>
      <c r="G42" s="21" t="s">
        <v>71</v>
      </c>
      <c r="H42" s="22" t="s">
        <v>35</v>
      </c>
      <c r="I42" s="23">
        <v>4224129.43</v>
      </c>
      <c r="J42" s="23">
        <v>4224129.43</v>
      </c>
      <c r="K42" s="23">
        <v>0</v>
      </c>
      <c r="L42" s="23">
        <v>0</v>
      </c>
      <c r="M42" s="23">
        <v>0</v>
      </c>
      <c r="N42" s="23">
        <v>0</v>
      </c>
      <c r="O42" s="23">
        <v>15925930.140000001</v>
      </c>
      <c r="P42" s="23">
        <v>15925930.140000001</v>
      </c>
      <c r="Q42" s="23">
        <v>0</v>
      </c>
    </row>
    <row r="43" spans="5:17" ht="102" x14ac:dyDescent="0.2">
      <c r="E43" s="8">
        <f t="shared" si="0"/>
        <v>24</v>
      </c>
      <c r="F43" s="21" t="s">
        <v>72</v>
      </c>
      <c r="G43" s="21" t="s">
        <v>73</v>
      </c>
      <c r="H43" s="22" t="s">
        <v>59</v>
      </c>
      <c r="I43" s="23">
        <v>0</v>
      </c>
      <c r="J43" s="23">
        <v>0</v>
      </c>
      <c r="K43" s="23">
        <v>0</v>
      </c>
      <c r="L43" s="23">
        <v>63545.78</v>
      </c>
      <c r="M43" s="23">
        <v>63545.78</v>
      </c>
      <c r="N43" s="23">
        <v>0</v>
      </c>
      <c r="O43" s="23">
        <v>-5373743.4400000004</v>
      </c>
      <c r="P43" s="23">
        <v>-5373743.4400000004</v>
      </c>
      <c r="Q43" s="23">
        <v>0</v>
      </c>
    </row>
    <row r="44" spans="5:17" ht="89.25" x14ac:dyDescent="0.2">
      <c r="E44" s="8">
        <f t="shared" si="0"/>
        <v>25</v>
      </c>
      <c r="F44" s="21" t="s">
        <v>74</v>
      </c>
      <c r="G44" s="21" t="s">
        <v>75</v>
      </c>
      <c r="H44" s="22"/>
      <c r="I44" s="23">
        <v>4353869.8899999997</v>
      </c>
      <c r="J44" s="23">
        <v>4353869.8899999997</v>
      </c>
      <c r="K44" s="23">
        <v>0</v>
      </c>
      <c r="L44" s="23">
        <v>332971.28000000003</v>
      </c>
      <c r="M44" s="23">
        <v>332971.28000000003</v>
      </c>
      <c r="N44" s="23">
        <v>0</v>
      </c>
      <c r="O44" s="23">
        <v>340026915.06</v>
      </c>
      <c r="P44" s="23">
        <v>340026915.06</v>
      </c>
      <c r="Q44" s="23">
        <v>0</v>
      </c>
    </row>
    <row r="45" spans="5:17" ht="89.25" x14ac:dyDescent="0.2">
      <c r="E45" s="8">
        <f t="shared" si="0"/>
        <v>26</v>
      </c>
      <c r="F45" s="21" t="s">
        <v>76</v>
      </c>
      <c r="G45" s="21" t="s">
        <v>77</v>
      </c>
      <c r="H45" s="22" t="s">
        <v>35</v>
      </c>
      <c r="I45" s="23">
        <v>46994000000</v>
      </c>
      <c r="J45" s="23">
        <v>46994000000</v>
      </c>
      <c r="K45" s="23">
        <v>0</v>
      </c>
      <c r="L45" s="23">
        <v>43672000000</v>
      </c>
      <c r="M45" s="23">
        <v>43672000000</v>
      </c>
      <c r="N45" s="23">
        <v>0</v>
      </c>
      <c r="O45" s="23">
        <v>4994000000</v>
      </c>
      <c r="P45" s="23">
        <v>4994000000</v>
      </c>
      <c r="Q45" s="23">
        <v>0</v>
      </c>
    </row>
    <row r="46" spans="5:17" ht="127.5" x14ac:dyDescent="0.2">
      <c r="E46" s="8">
        <f t="shared" si="0"/>
        <v>27</v>
      </c>
      <c r="F46" s="21" t="s">
        <v>78</v>
      </c>
      <c r="G46" s="21" t="s">
        <v>79</v>
      </c>
      <c r="H46" s="22" t="s">
        <v>35</v>
      </c>
      <c r="I46" s="23">
        <v>9450.2099999999991</v>
      </c>
      <c r="J46" s="23">
        <v>9450.2099999999991</v>
      </c>
      <c r="K46" s="23">
        <v>0</v>
      </c>
      <c r="L46" s="23">
        <v>0</v>
      </c>
      <c r="M46" s="23">
        <v>0</v>
      </c>
      <c r="N46" s="23">
        <v>0</v>
      </c>
      <c r="O46" s="23">
        <v>0</v>
      </c>
      <c r="P46" s="23">
        <v>0</v>
      </c>
      <c r="Q46" s="23">
        <v>0</v>
      </c>
    </row>
    <row r="47" spans="5:17" ht="114.75" x14ac:dyDescent="0.2">
      <c r="E47" s="8">
        <f t="shared" si="0"/>
        <v>28</v>
      </c>
      <c r="F47" s="21" t="s">
        <v>80</v>
      </c>
      <c r="G47" s="21" t="s">
        <v>81</v>
      </c>
      <c r="H47" s="22" t="s">
        <v>35</v>
      </c>
      <c r="I47" s="23">
        <v>23480783.25</v>
      </c>
      <c r="J47" s="23">
        <v>23480783.25</v>
      </c>
      <c r="K47" s="23">
        <v>0</v>
      </c>
      <c r="L47" s="23">
        <v>31346994.460000001</v>
      </c>
      <c r="M47" s="23">
        <v>31346994.460000001</v>
      </c>
      <c r="N47" s="23">
        <v>0</v>
      </c>
      <c r="O47" s="23">
        <v>1842036.9</v>
      </c>
      <c r="P47" s="23">
        <v>1842036.9</v>
      </c>
      <c r="Q47" s="23">
        <v>0</v>
      </c>
    </row>
    <row r="48" spans="5:17" ht="89.25" x14ac:dyDescent="0.2">
      <c r="E48" s="8">
        <f t="shared" si="0"/>
        <v>29</v>
      </c>
      <c r="F48" s="21" t="s">
        <v>82</v>
      </c>
      <c r="G48" s="21" t="s">
        <v>77</v>
      </c>
      <c r="H48" s="22"/>
      <c r="I48" s="23">
        <v>47017490233.459999</v>
      </c>
      <c r="J48" s="23">
        <v>47017490233.459999</v>
      </c>
      <c r="K48" s="23">
        <v>0</v>
      </c>
      <c r="L48" s="23">
        <v>43703346994.459999</v>
      </c>
      <c r="M48" s="23">
        <v>43703346994.459999</v>
      </c>
      <c r="N48" s="23">
        <v>0</v>
      </c>
      <c r="O48" s="23">
        <v>4995842036.8999996</v>
      </c>
      <c r="P48" s="23">
        <v>4995842036.8999996</v>
      </c>
      <c r="Q48" s="23">
        <v>0</v>
      </c>
    </row>
    <row r="49" spans="5:17" ht="114.75" x14ac:dyDescent="0.2">
      <c r="E49" s="8">
        <f t="shared" si="0"/>
        <v>30</v>
      </c>
      <c r="F49" s="21" t="s">
        <v>83</v>
      </c>
      <c r="G49" s="21" t="s">
        <v>84</v>
      </c>
      <c r="H49" s="22"/>
      <c r="I49" s="23">
        <v>49590017580.949997</v>
      </c>
      <c r="J49" s="23">
        <v>49579712181.349998</v>
      </c>
      <c r="K49" s="23">
        <v>10305399.6</v>
      </c>
      <c r="L49" s="23">
        <v>45725643676.519997</v>
      </c>
      <c r="M49" s="23">
        <v>45697802560.68</v>
      </c>
      <c r="N49" s="23">
        <v>27841115.84</v>
      </c>
      <c r="O49" s="23">
        <v>11286333951.67</v>
      </c>
      <c r="P49" s="23">
        <v>11064022470.24</v>
      </c>
      <c r="Q49" s="23">
        <v>222311481.43000001</v>
      </c>
    </row>
    <row r="50" spans="5:17" ht="38.25" x14ac:dyDescent="0.2">
      <c r="E50" s="8">
        <f t="shared" si="0"/>
        <v>31</v>
      </c>
      <c r="F50" s="21" t="s">
        <v>85</v>
      </c>
      <c r="G50" s="21" t="s">
        <v>86</v>
      </c>
      <c r="H50" s="22" t="s">
        <v>35</v>
      </c>
      <c r="I50" s="23">
        <v>18092970869.139999</v>
      </c>
      <c r="J50" s="23">
        <v>472973498.83999997</v>
      </c>
      <c r="K50" s="23">
        <v>17619997370.299999</v>
      </c>
      <c r="L50" s="23">
        <v>18091878016.389999</v>
      </c>
      <c r="M50" s="23">
        <v>547507801.61000001</v>
      </c>
      <c r="N50" s="23">
        <v>17544370214.779999</v>
      </c>
      <c r="O50" s="23">
        <v>567018074.96000004</v>
      </c>
      <c r="P50" s="23">
        <v>11971141.41</v>
      </c>
      <c r="Q50" s="23">
        <v>555046933.54999995</v>
      </c>
    </row>
    <row r="51" spans="5:17" ht="25.5" x14ac:dyDescent="0.2">
      <c r="E51" s="8">
        <f t="shared" si="0"/>
        <v>32</v>
      </c>
      <c r="F51" s="21" t="s">
        <v>87</v>
      </c>
      <c r="G51" s="21" t="s">
        <v>88</v>
      </c>
      <c r="H51" s="22" t="s">
        <v>59</v>
      </c>
      <c r="I51" s="23">
        <v>21680807.640000001</v>
      </c>
      <c r="J51" s="23">
        <v>7509299.0599999996</v>
      </c>
      <c r="K51" s="23">
        <v>14171508.58</v>
      </c>
      <c r="L51" s="23">
        <v>34831844.43</v>
      </c>
      <c r="M51" s="23">
        <v>8840.2900000000009</v>
      </c>
      <c r="N51" s="23">
        <v>34823004.140000001</v>
      </c>
      <c r="O51" s="23">
        <v>-77240652.200000003</v>
      </c>
      <c r="P51" s="23">
        <v>-2150049.1800000002</v>
      </c>
      <c r="Q51" s="23">
        <v>-75090603.019999996</v>
      </c>
    </row>
    <row r="52" spans="5:17" ht="25.5" x14ac:dyDescent="0.2">
      <c r="E52" s="8">
        <f t="shared" si="0"/>
        <v>33</v>
      </c>
      <c r="F52" s="21" t="s">
        <v>89</v>
      </c>
      <c r="G52" s="21" t="s">
        <v>90</v>
      </c>
      <c r="H52" s="22"/>
      <c r="I52" s="23">
        <v>18114651676.779999</v>
      </c>
      <c r="J52" s="23">
        <v>480482797.89999998</v>
      </c>
      <c r="K52" s="23">
        <v>17634168878.880001</v>
      </c>
      <c r="L52" s="23">
        <v>18126709860.82</v>
      </c>
      <c r="M52" s="23">
        <v>547516641.89999998</v>
      </c>
      <c r="N52" s="23">
        <v>17579193218.919998</v>
      </c>
      <c r="O52" s="23">
        <v>489777422.75999999</v>
      </c>
      <c r="P52" s="23">
        <v>9821092.2300000004</v>
      </c>
      <c r="Q52" s="23">
        <v>479956330.52999997</v>
      </c>
    </row>
    <row r="53" spans="5:17" ht="76.5" x14ac:dyDescent="0.2">
      <c r="E53" s="8">
        <f t="shared" si="0"/>
        <v>34</v>
      </c>
      <c r="F53" s="21" t="s">
        <v>91</v>
      </c>
      <c r="G53" s="21" t="s">
        <v>92</v>
      </c>
      <c r="H53" s="22" t="s">
        <v>35</v>
      </c>
      <c r="I53" s="23">
        <v>2468036410</v>
      </c>
      <c r="J53" s="23">
        <v>0</v>
      </c>
      <c r="K53" s="23">
        <v>2468036410</v>
      </c>
      <c r="L53" s="23">
        <v>2468036410</v>
      </c>
      <c r="M53" s="23">
        <v>0</v>
      </c>
      <c r="N53" s="23">
        <v>2468036410</v>
      </c>
      <c r="O53" s="23">
        <v>0</v>
      </c>
      <c r="P53" s="23">
        <v>0</v>
      </c>
      <c r="Q53" s="23">
        <v>0</v>
      </c>
    </row>
    <row r="54" spans="5:17" ht="76.5" x14ac:dyDescent="0.2">
      <c r="E54" s="8">
        <f t="shared" si="0"/>
        <v>35</v>
      </c>
      <c r="F54" s="21" t="s">
        <v>93</v>
      </c>
      <c r="G54" s="21" t="s">
        <v>94</v>
      </c>
      <c r="H54" s="22" t="s">
        <v>35</v>
      </c>
      <c r="I54" s="23">
        <v>225266.07</v>
      </c>
      <c r="J54" s="23">
        <v>0</v>
      </c>
      <c r="K54" s="23">
        <v>225266.07</v>
      </c>
      <c r="L54" s="23">
        <v>225266.07</v>
      </c>
      <c r="M54" s="23">
        <v>0</v>
      </c>
      <c r="N54" s="23">
        <v>225266.07</v>
      </c>
      <c r="O54" s="23">
        <v>0</v>
      </c>
      <c r="P54" s="23">
        <v>0</v>
      </c>
      <c r="Q54" s="23">
        <v>0</v>
      </c>
    </row>
    <row r="55" spans="5:17" ht="63.75" x14ac:dyDescent="0.2">
      <c r="E55" s="8">
        <f t="shared" si="0"/>
        <v>36</v>
      </c>
      <c r="F55" s="21" t="s">
        <v>95</v>
      </c>
      <c r="G55" s="21" t="s">
        <v>96</v>
      </c>
      <c r="H55" s="22"/>
      <c r="I55" s="23">
        <v>2468261676.0700002</v>
      </c>
      <c r="J55" s="23">
        <v>0</v>
      </c>
      <c r="K55" s="23">
        <v>2468261676.0700002</v>
      </c>
      <c r="L55" s="23">
        <v>2468261676.0700002</v>
      </c>
      <c r="M55" s="23">
        <v>0</v>
      </c>
      <c r="N55" s="23">
        <v>2468261676.0700002</v>
      </c>
      <c r="O55" s="23">
        <v>0</v>
      </c>
      <c r="P55" s="23">
        <v>0</v>
      </c>
      <c r="Q55" s="23">
        <v>0</v>
      </c>
    </row>
    <row r="56" spans="5:17" x14ac:dyDescent="0.2">
      <c r="E56" s="8">
        <f t="shared" si="0"/>
        <v>37</v>
      </c>
      <c r="F56" s="21" t="s">
        <v>97</v>
      </c>
      <c r="G56" s="21" t="s">
        <v>98</v>
      </c>
      <c r="H56" s="22"/>
      <c r="I56" s="23">
        <v>20582913352.849998</v>
      </c>
      <c r="J56" s="23">
        <v>480482797.89999998</v>
      </c>
      <c r="K56" s="23">
        <v>20102430554.950001</v>
      </c>
      <c r="L56" s="23">
        <v>20594971536.889999</v>
      </c>
      <c r="M56" s="23">
        <v>547516641.89999998</v>
      </c>
      <c r="N56" s="23">
        <v>20047454894.990002</v>
      </c>
      <c r="O56" s="23">
        <v>489777422.75999999</v>
      </c>
      <c r="P56" s="23">
        <v>9821092.2300000004</v>
      </c>
      <c r="Q56" s="23">
        <v>479956330.52999997</v>
      </c>
    </row>
    <row r="57" spans="5:17" ht="38.25" x14ac:dyDescent="0.2">
      <c r="E57" s="8">
        <f t="shared" si="0"/>
        <v>38</v>
      </c>
      <c r="F57" s="21" t="s">
        <v>99</v>
      </c>
      <c r="G57" s="21" t="s">
        <v>100</v>
      </c>
      <c r="H57" s="22" t="s">
        <v>35</v>
      </c>
      <c r="I57" s="23">
        <v>568279135.87</v>
      </c>
      <c r="J57" s="23">
        <v>410499585</v>
      </c>
      <c r="K57" s="23">
        <v>157779550.87</v>
      </c>
      <c r="L57" s="23">
        <v>568279135.87</v>
      </c>
      <c r="M57" s="23">
        <v>410499585</v>
      </c>
      <c r="N57" s="23">
        <v>157779550.87</v>
      </c>
      <c r="O57" s="23">
        <v>0</v>
      </c>
      <c r="P57" s="23">
        <v>0</v>
      </c>
      <c r="Q57" s="23">
        <v>0</v>
      </c>
    </row>
    <row r="58" spans="5:17" ht="38.25" x14ac:dyDescent="0.2">
      <c r="E58" s="8">
        <f t="shared" si="0"/>
        <v>39</v>
      </c>
      <c r="F58" s="21" t="s">
        <v>101</v>
      </c>
      <c r="G58" s="21" t="s">
        <v>102</v>
      </c>
      <c r="H58" s="22" t="s">
        <v>35</v>
      </c>
      <c r="I58" s="23">
        <v>6189769.7400000002</v>
      </c>
      <c r="J58" s="23">
        <v>6172029.2800000003</v>
      </c>
      <c r="K58" s="23">
        <v>17740.46</v>
      </c>
      <c r="L58" s="23">
        <v>72177.09</v>
      </c>
      <c r="M58" s="23">
        <v>54436.63</v>
      </c>
      <c r="N58" s="23">
        <v>17740.46</v>
      </c>
      <c r="O58" s="23">
        <v>6117592.6500000004</v>
      </c>
      <c r="P58" s="23">
        <v>6117592.6500000004</v>
      </c>
      <c r="Q58" s="23">
        <v>0</v>
      </c>
    </row>
    <row r="59" spans="5:17" ht="38.25" x14ac:dyDescent="0.2">
      <c r="E59" s="8">
        <f t="shared" si="0"/>
        <v>40</v>
      </c>
      <c r="F59" s="21" t="s">
        <v>103</v>
      </c>
      <c r="G59" s="21" t="s">
        <v>104</v>
      </c>
      <c r="H59" s="22"/>
      <c r="I59" s="23">
        <v>574468905.61000001</v>
      </c>
      <c r="J59" s="23">
        <v>416671614.27999997</v>
      </c>
      <c r="K59" s="23">
        <v>157797291.33000001</v>
      </c>
      <c r="L59" s="23">
        <v>568351312.96000004</v>
      </c>
      <c r="M59" s="23">
        <v>410554021.63</v>
      </c>
      <c r="N59" s="23">
        <v>157797291.33000001</v>
      </c>
      <c r="O59" s="23">
        <v>6117592.6500000004</v>
      </c>
      <c r="P59" s="23">
        <v>6117592.6500000004</v>
      </c>
      <c r="Q59" s="23">
        <v>0</v>
      </c>
    </row>
    <row r="60" spans="5:17" ht="25.5" x14ac:dyDescent="0.2">
      <c r="E60" s="8">
        <f t="shared" si="0"/>
        <v>41</v>
      </c>
      <c r="F60" s="21" t="s">
        <v>105</v>
      </c>
      <c r="G60" s="21" t="s">
        <v>106</v>
      </c>
      <c r="H60" s="22" t="s">
        <v>35</v>
      </c>
      <c r="I60" s="23">
        <v>1720286.92</v>
      </c>
      <c r="J60" s="23">
        <v>1720286.92</v>
      </c>
      <c r="K60" s="23">
        <v>0</v>
      </c>
      <c r="L60" s="23">
        <v>1720286.92</v>
      </c>
      <c r="M60" s="23">
        <v>1720286.92</v>
      </c>
      <c r="N60" s="23">
        <v>0</v>
      </c>
      <c r="O60" s="23">
        <v>11672134.91</v>
      </c>
      <c r="P60" s="23">
        <v>11672134.91</v>
      </c>
      <c r="Q60" s="23">
        <v>0</v>
      </c>
    </row>
    <row r="61" spans="5:17" ht="25.5" x14ac:dyDescent="0.2">
      <c r="E61" s="8">
        <f t="shared" si="0"/>
        <v>42</v>
      </c>
      <c r="F61" s="21" t="s">
        <v>107</v>
      </c>
      <c r="G61" s="21" t="s">
        <v>108</v>
      </c>
      <c r="H61" s="22" t="s">
        <v>59</v>
      </c>
      <c r="I61" s="23">
        <v>0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23">
        <v>-1313930.3600000001</v>
      </c>
      <c r="P61" s="23">
        <v>-1313930.3600000001</v>
      </c>
      <c r="Q61" s="23">
        <v>0</v>
      </c>
    </row>
    <row r="62" spans="5:17" x14ac:dyDescent="0.2">
      <c r="E62" s="8">
        <f t="shared" si="0"/>
        <v>43</v>
      </c>
      <c r="F62" s="21" t="s">
        <v>109</v>
      </c>
      <c r="G62" s="21"/>
      <c r="H62" s="22"/>
      <c r="I62" s="23">
        <v>1720286.92</v>
      </c>
      <c r="J62" s="23">
        <v>1720286.92</v>
      </c>
      <c r="K62" s="23">
        <v>0</v>
      </c>
      <c r="L62" s="23">
        <v>1720286.92</v>
      </c>
      <c r="M62" s="23">
        <v>1720286.92</v>
      </c>
      <c r="N62" s="23">
        <v>0</v>
      </c>
      <c r="O62" s="23">
        <v>10358204.550000001</v>
      </c>
      <c r="P62" s="23">
        <v>10358204.550000001</v>
      </c>
      <c r="Q62" s="23">
        <v>0</v>
      </c>
    </row>
    <row r="63" spans="5:17" ht="38.25" x14ac:dyDescent="0.2">
      <c r="E63" s="8">
        <f t="shared" si="0"/>
        <v>44</v>
      </c>
      <c r="F63" s="21" t="s">
        <v>110</v>
      </c>
      <c r="G63" s="21" t="s">
        <v>104</v>
      </c>
      <c r="H63" s="22"/>
      <c r="I63" s="23">
        <v>576189192.52999997</v>
      </c>
      <c r="J63" s="23">
        <v>418391901.19999999</v>
      </c>
      <c r="K63" s="23">
        <v>157797291.33000001</v>
      </c>
      <c r="L63" s="23">
        <v>570071599.88</v>
      </c>
      <c r="M63" s="23">
        <v>412274308.55000001</v>
      </c>
      <c r="N63" s="23">
        <v>157797291.33000001</v>
      </c>
      <c r="O63" s="23">
        <v>16475797.199999999</v>
      </c>
      <c r="P63" s="23">
        <v>16475797.199999999</v>
      </c>
      <c r="Q63" s="23">
        <v>0</v>
      </c>
    </row>
    <row r="64" spans="5:17" ht="25.5" x14ac:dyDescent="0.2">
      <c r="E64" s="8">
        <f t="shared" si="0"/>
        <v>45</v>
      </c>
      <c r="F64" s="21" t="s">
        <v>111</v>
      </c>
      <c r="G64" s="21" t="s">
        <v>32</v>
      </c>
      <c r="H64" s="22"/>
      <c r="I64" s="23">
        <v>146473159594.42001</v>
      </c>
      <c r="J64" s="23">
        <v>125813004889.89</v>
      </c>
      <c r="K64" s="23">
        <v>20660154704.529999</v>
      </c>
      <c r="L64" s="23">
        <v>143018449719.57999</v>
      </c>
      <c r="M64" s="23">
        <v>122372769043.42999</v>
      </c>
      <c r="N64" s="23">
        <v>20645680676.150002</v>
      </c>
      <c r="O64" s="23">
        <v>12135784908.379999</v>
      </c>
      <c r="P64" s="23">
        <v>11325013834.959999</v>
      </c>
      <c r="Q64" s="23">
        <v>810771073.41999996</v>
      </c>
    </row>
    <row r="65" spans="5:17" x14ac:dyDescent="0.2">
      <c r="E65" s="8">
        <f t="shared" si="0"/>
        <v>46</v>
      </c>
      <c r="F65" s="21" t="s">
        <v>112</v>
      </c>
      <c r="G65" s="21" t="s">
        <v>113</v>
      </c>
      <c r="H65" s="22"/>
      <c r="I65" s="23"/>
      <c r="J65" s="23"/>
      <c r="K65" s="23"/>
      <c r="L65" s="23"/>
      <c r="M65" s="23"/>
      <c r="N65" s="23"/>
      <c r="O65" s="23"/>
      <c r="P65" s="23"/>
      <c r="Q65" s="23"/>
    </row>
    <row r="66" spans="5:17" ht="89.25" x14ac:dyDescent="0.2">
      <c r="E66" s="8">
        <f t="shared" si="0"/>
        <v>47</v>
      </c>
      <c r="F66" s="21" t="s">
        <v>114</v>
      </c>
      <c r="G66" s="21" t="s">
        <v>115</v>
      </c>
      <c r="H66" s="22" t="s">
        <v>35</v>
      </c>
      <c r="I66" s="23">
        <v>0</v>
      </c>
      <c r="J66" s="23">
        <v>0</v>
      </c>
      <c r="K66" s="23">
        <v>0</v>
      </c>
      <c r="L66" s="23">
        <v>283023906.5</v>
      </c>
      <c r="M66" s="23">
        <v>283023906.5</v>
      </c>
      <c r="N66" s="23">
        <v>0</v>
      </c>
      <c r="O66" s="23">
        <v>0</v>
      </c>
      <c r="P66" s="23">
        <v>0</v>
      </c>
      <c r="Q66" s="23">
        <v>0</v>
      </c>
    </row>
    <row r="67" spans="5:17" ht="114.75" x14ac:dyDescent="0.2">
      <c r="E67" s="8">
        <f t="shared" si="0"/>
        <v>48</v>
      </c>
      <c r="F67" s="21" t="s">
        <v>116</v>
      </c>
      <c r="G67" s="21" t="s">
        <v>117</v>
      </c>
      <c r="H67" s="22" t="s">
        <v>35</v>
      </c>
      <c r="I67" s="23">
        <v>55177.21</v>
      </c>
      <c r="J67" s="23">
        <v>55177.21</v>
      </c>
      <c r="K67" s="23">
        <v>0</v>
      </c>
      <c r="L67" s="23">
        <v>0</v>
      </c>
      <c r="M67" s="23">
        <v>0</v>
      </c>
      <c r="N67" s="23">
        <v>0</v>
      </c>
      <c r="O67" s="23">
        <v>0</v>
      </c>
      <c r="P67" s="23">
        <v>0</v>
      </c>
      <c r="Q67" s="23">
        <v>0</v>
      </c>
    </row>
    <row r="68" spans="5:17" ht="102" x14ac:dyDescent="0.2">
      <c r="E68" s="8">
        <f t="shared" si="0"/>
        <v>49</v>
      </c>
      <c r="F68" s="21" t="s">
        <v>118</v>
      </c>
      <c r="G68" s="21" t="s">
        <v>119</v>
      </c>
      <c r="H68" s="22" t="s">
        <v>35</v>
      </c>
      <c r="I68" s="23">
        <v>3146253.42</v>
      </c>
      <c r="J68" s="23">
        <v>3146253.42</v>
      </c>
      <c r="K68" s="23">
        <v>0</v>
      </c>
      <c r="L68" s="23">
        <v>13072484.33</v>
      </c>
      <c r="M68" s="23">
        <v>13072484.33</v>
      </c>
      <c r="N68" s="23">
        <v>0</v>
      </c>
      <c r="O68" s="23">
        <v>0</v>
      </c>
      <c r="P68" s="23">
        <v>0</v>
      </c>
      <c r="Q68" s="23">
        <v>0</v>
      </c>
    </row>
    <row r="69" spans="5:17" ht="89.25" x14ac:dyDescent="0.2">
      <c r="E69" s="8">
        <f t="shared" si="0"/>
        <v>50</v>
      </c>
      <c r="F69" s="21" t="s">
        <v>120</v>
      </c>
      <c r="G69" s="21" t="s">
        <v>115</v>
      </c>
      <c r="H69" s="22"/>
      <c r="I69" s="23">
        <v>3201430.63</v>
      </c>
      <c r="J69" s="23">
        <v>3201430.63</v>
      </c>
      <c r="K69" s="23">
        <v>0</v>
      </c>
      <c r="L69" s="23">
        <v>296096390.82999998</v>
      </c>
      <c r="M69" s="23">
        <v>296096390.82999998</v>
      </c>
      <c r="N69" s="23">
        <v>0</v>
      </c>
      <c r="O69" s="23">
        <v>0</v>
      </c>
      <c r="P69" s="23">
        <v>0</v>
      </c>
      <c r="Q69" s="23">
        <v>0</v>
      </c>
    </row>
    <row r="70" spans="5:17" ht="89.25" x14ac:dyDescent="0.2">
      <c r="E70" s="8">
        <f t="shared" si="0"/>
        <v>51</v>
      </c>
      <c r="F70" s="21" t="s">
        <v>121</v>
      </c>
      <c r="G70" s="21" t="s">
        <v>122</v>
      </c>
      <c r="H70" s="22" t="s">
        <v>35</v>
      </c>
      <c r="I70" s="23">
        <v>0</v>
      </c>
      <c r="J70" s="23">
        <v>0</v>
      </c>
      <c r="K70" s="23">
        <v>0</v>
      </c>
      <c r="L70" s="23">
        <v>0</v>
      </c>
      <c r="M70" s="23">
        <v>0</v>
      </c>
      <c r="N70" s="23">
        <v>0</v>
      </c>
      <c r="O70" s="23">
        <v>2842994.7</v>
      </c>
      <c r="P70" s="23">
        <v>2842994.7</v>
      </c>
      <c r="Q70" s="23">
        <v>0</v>
      </c>
    </row>
    <row r="71" spans="5:17" ht="127.5" x14ac:dyDescent="0.2">
      <c r="E71" s="8">
        <f t="shared" si="0"/>
        <v>52</v>
      </c>
      <c r="F71" s="21" t="s">
        <v>123</v>
      </c>
      <c r="G71" s="21" t="s">
        <v>124</v>
      </c>
      <c r="H71" s="22" t="s">
        <v>35</v>
      </c>
      <c r="I71" s="23">
        <v>0</v>
      </c>
      <c r="J71" s="23">
        <v>0</v>
      </c>
      <c r="K71" s="23">
        <v>0</v>
      </c>
      <c r="L71" s="23">
        <v>1789.52</v>
      </c>
      <c r="M71" s="23">
        <v>1789.52</v>
      </c>
      <c r="N71" s="23">
        <v>0</v>
      </c>
      <c r="O71" s="23">
        <v>0</v>
      </c>
      <c r="P71" s="23">
        <v>0</v>
      </c>
      <c r="Q71" s="23">
        <v>0</v>
      </c>
    </row>
    <row r="72" spans="5:17" ht="127.5" x14ac:dyDescent="0.2">
      <c r="E72" s="8">
        <f t="shared" si="0"/>
        <v>53</v>
      </c>
      <c r="F72" s="21" t="s">
        <v>123</v>
      </c>
      <c r="G72" s="21" t="s">
        <v>124</v>
      </c>
      <c r="H72" s="22" t="s">
        <v>59</v>
      </c>
      <c r="I72" s="23">
        <v>0</v>
      </c>
      <c r="J72" s="23">
        <v>0</v>
      </c>
      <c r="K72" s="23">
        <v>0</v>
      </c>
      <c r="L72" s="23">
        <v>0</v>
      </c>
      <c r="M72" s="23">
        <v>0</v>
      </c>
      <c r="N72" s="23">
        <v>0</v>
      </c>
      <c r="O72" s="23">
        <v>-4884.4399999999996</v>
      </c>
      <c r="P72" s="23">
        <v>-4884.4399999999996</v>
      </c>
      <c r="Q72" s="23">
        <v>0</v>
      </c>
    </row>
    <row r="73" spans="5:17" ht="114.75" x14ac:dyDescent="0.2">
      <c r="E73" s="8">
        <f t="shared" si="0"/>
        <v>54</v>
      </c>
      <c r="F73" s="21" t="s">
        <v>125</v>
      </c>
      <c r="G73" s="21" t="s">
        <v>126</v>
      </c>
      <c r="H73" s="22" t="s">
        <v>35</v>
      </c>
      <c r="I73" s="23">
        <v>60657.64</v>
      </c>
      <c r="J73" s="23">
        <v>60657.64</v>
      </c>
      <c r="K73" s="23">
        <v>0</v>
      </c>
      <c r="L73" s="23">
        <v>48917.45</v>
      </c>
      <c r="M73" s="23">
        <v>48917.45</v>
      </c>
      <c r="N73" s="23">
        <v>0</v>
      </c>
      <c r="O73" s="23">
        <v>60657.64</v>
      </c>
      <c r="P73" s="23">
        <v>60657.64</v>
      </c>
      <c r="Q73" s="23">
        <v>0</v>
      </c>
    </row>
    <row r="74" spans="5:17" ht="102" x14ac:dyDescent="0.2">
      <c r="E74" s="8">
        <f t="shared" si="0"/>
        <v>55</v>
      </c>
      <c r="F74" s="21" t="s">
        <v>127</v>
      </c>
      <c r="G74" s="21" t="s">
        <v>128</v>
      </c>
      <c r="H74" s="22" t="s">
        <v>59</v>
      </c>
      <c r="I74" s="23">
        <v>23835.18</v>
      </c>
      <c r="J74" s="23">
        <v>23835.18</v>
      </c>
      <c r="K74" s="23">
        <v>0</v>
      </c>
      <c r="L74" s="23">
        <v>0</v>
      </c>
      <c r="M74" s="23">
        <v>0</v>
      </c>
      <c r="N74" s="23">
        <v>0</v>
      </c>
      <c r="O74" s="23">
        <v>0</v>
      </c>
      <c r="P74" s="23">
        <v>0</v>
      </c>
      <c r="Q74" s="23">
        <v>0</v>
      </c>
    </row>
    <row r="75" spans="5:17" ht="89.25" x14ac:dyDescent="0.2">
      <c r="E75" s="8">
        <f t="shared" si="0"/>
        <v>56</v>
      </c>
      <c r="F75" s="21" t="s">
        <v>129</v>
      </c>
      <c r="G75" s="21" t="s">
        <v>130</v>
      </c>
      <c r="H75" s="22"/>
      <c r="I75" s="23">
        <v>84492.82</v>
      </c>
      <c r="J75" s="23">
        <v>84492.82</v>
      </c>
      <c r="K75" s="23">
        <v>0</v>
      </c>
      <c r="L75" s="23">
        <v>50706.97</v>
      </c>
      <c r="M75" s="23">
        <v>50706.97</v>
      </c>
      <c r="N75" s="23">
        <v>0</v>
      </c>
      <c r="O75" s="23">
        <v>2898767.9</v>
      </c>
      <c r="P75" s="23">
        <v>2898767.9</v>
      </c>
      <c r="Q75" s="23">
        <v>0</v>
      </c>
    </row>
    <row r="76" spans="5:17" ht="38.25" x14ac:dyDescent="0.2">
      <c r="E76" s="8">
        <f t="shared" si="0"/>
        <v>57</v>
      </c>
      <c r="F76" s="21" t="s">
        <v>131</v>
      </c>
      <c r="G76" s="21" t="s">
        <v>132</v>
      </c>
      <c r="H76" s="22" t="s">
        <v>35</v>
      </c>
      <c r="I76" s="23">
        <v>2066338</v>
      </c>
      <c r="J76" s="23">
        <v>10000</v>
      </c>
      <c r="K76" s="23">
        <v>2056338</v>
      </c>
      <c r="L76" s="23">
        <v>1138500</v>
      </c>
      <c r="M76" s="23">
        <v>0</v>
      </c>
      <c r="N76" s="23">
        <v>1138500</v>
      </c>
      <c r="O76" s="23">
        <v>87470730</v>
      </c>
      <c r="P76" s="23">
        <v>450000</v>
      </c>
      <c r="Q76" s="23">
        <v>87020730</v>
      </c>
    </row>
    <row r="77" spans="5:17" ht="89.25" x14ac:dyDescent="0.2">
      <c r="E77" s="8">
        <f t="shared" si="0"/>
        <v>58</v>
      </c>
      <c r="F77" s="21" t="s">
        <v>133</v>
      </c>
      <c r="G77" s="21" t="s">
        <v>134</v>
      </c>
      <c r="H77" s="22" t="s">
        <v>35</v>
      </c>
      <c r="I77" s="23">
        <v>209691652.71000001</v>
      </c>
      <c r="J77" s="23">
        <v>208141062.50999999</v>
      </c>
      <c r="K77" s="23">
        <v>1550590.2</v>
      </c>
      <c r="L77" s="23">
        <v>316403737.55000001</v>
      </c>
      <c r="M77" s="23">
        <v>310783655.70999998</v>
      </c>
      <c r="N77" s="23">
        <v>5620081.8399999999</v>
      </c>
      <c r="O77" s="23">
        <v>1302261712.6800001</v>
      </c>
      <c r="P77" s="23">
        <v>1239536561.76</v>
      </c>
      <c r="Q77" s="23">
        <v>62725150.920000002</v>
      </c>
    </row>
    <row r="78" spans="5:17" ht="114.75" x14ac:dyDescent="0.2">
      <c r="E78" s="8">
        <f t="shared" si="0"/>
        <v>59</v>
      </c>
      <c r="F78" s="21" t="s">
        <v>135</v>
      </c>
      <c r="G78" s="21" t="s">
        <v>136</v>
      </c>
      <c r="H78" s="22" t="s">
        <v>35</v>
      </c>
      <c r="I78" s="23">
        <v>2590887.7999999998</v>
      </c>
      <c r="J78" s="23">
        <v>2590887.7999999998</v>
      </c>
      <c r="K78" s="23">
        <v>0</v>
      </c>
      <c r="L78" s="23">
        <v>2405897.27</v>
      </c>
      <c r="M78" s="23">
        <v>2405897.27</v>
      </c>
      <c r="N78" s="23">
        <v>0</v>
      </c>
      <c r="O78" s="23">
        <v>272511.46999999997</v>
      </c>
      <c r="P78" s="23">
        <v>272511.46999999997</v>
      </c>
      <c r="Q78" s="23">
        <v>0</v>
      </c>
    </row>
    <row r="79" spans="5:17" ht="114.75" x14ac:dyDescent="0.2">
      <c r="E79" s="8">
        <f t="shared" si="0"/>
        <v>60</v>
      </c>
      <c r="F79" s="21" t="s">
        <v>135</v>
      </c>
      <c r="G79" s="21" t="s">
        <v>136</v>
      </c>
      <c r="H79" s="22" t="s">
        <v>59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-29431149.719999999</v>
      </c>
      <c r="P79" s="23">
        <v>-29431149.719999999</v>
      </c>
      <c r="Q79" s="23">
        <v>0</v>
      </c>
    </row>
    <row r="80" spans="5:17" ht="102" x14ac:dyDescent="0.2">
      <c r="E80" s="8">
        <f t="shared" si="0"/>
        <v>61</v>
      </c>
      <c r="F80" s="21" t="s">
        <v>137</v>
      </c>
      <c r="G80" s="21" t="s">
        <v>138</v>
      </c>
      <c r="H80" s="22" t="s">
        <v>35</v>
      </c>
      <c r="I80" s="23">
        <v>23833677.07</v>
      </c>
      <c r="J80" s="23">
        <v>23229071.649999999</v>
      </c>
      <c r="K80" s="23">
        <v>604605.42000000004</v>
      </c>
      <c r="L80" s="23">
        <v>16961808.960000001</v>
      </c>
      <c r="M80" s="23">
        <v>16460274.359999999</v>
      </c>
      <c r="N80" s="23">
        <v>501534.6</v>
      </c>
      <c r="O80" s="23">
        <v>69626285.709999993</v>
      </c>
      <c r="P80" s="23">
        <v>64670968.170000002</v>
      </c>
      <c r="Q80" s="23">
        <v>4955317.54</v>
      </c>
    </row>
    <row r="81" spans="5:17" ht="102" x14ac:dyDescent="0.2">
      <c r="E81" s="8">
        <f t="shared" si="0"/>
        <v>62</v>
      </c>
      <c r="F81" s="21" t="s">
        <v>139</v>
      </c>
      <c r="G81" s="21" t="s">
        <v>140</v>
      </c>
      <c r="H81" s="22" t="s">
        <v>59</v>
      </c>
      <c r="I81" s="23">
        <v>57635883.009999998</v>
      </c>
      <c r="J81" s="23">
        <v>57384550.740000002</v>
      </c>
      <c r="K81" s="23">
        <v>251332.27</v>
      </c>
      <c r="L81" s="23">
        <v>27904556.170000002</v>
      </c>
      <c r="M81" s="23">
        <v>22593970.739999998</v>
      </c>
      <c r="N81" s="23">
        <v>5310585.43</v>
      </c>
      <c r="O81" s="23">
        <v>-251702220.40000001</v>
      </c>
      <c r="P81" s="23">
        <v>-228338405.03999999</v>
      </c>
      <c r="Q81" s="23">
        <v>-23363815.359999999</v>
      </c>
    </row>
    <row r="82" spans="5:17" ht="89.25" x14ac:dyDescent="0.2">
      <c r="E82" s="8">
        <f t="shared" si="0"/>
        <v>63</v>
      </c>
      <c r="F82" s="21" t="s">
        <v>141</v>
      </c>
      <c r="G82" s="21" t="s">
        <v>134</v>
      </c>
      <c r="H82" s="22"/>
      <c r="I82" s="23">
        <v>295818438.58999997</v>
      </c>
      <c r="J82" s="23">
        <v>291355572.69999999</v>
      </c>
      <c r="K82" s="23">
        <v>4462865.8899999997</v>
      </c>
      <c r="L82" s="23">
        <v>364814499.94999999</v>
      </c>
      <c r="M82" s="23">
        <v>352243798.07999998</v>
      </c>
      <c r="N82" s="23">
        <v>12570701.869999999</v>
      </c>
      <c r="O82" s="23">
        <v>1178497869.74</v>
      </c>
      <c r="P82" s="23">
        <v>1047160486.64</v>
      </c>
      <c r="Q82" s="23">
        <v>131337383.09999999</v>
      </c>
    </row>
    <row r="83" spans="5:17" ht="89.25" x14ac:dyDescent="0.2">
      <c r="E83" s="8">
        <f t="shared" si="0"/>
        <v>64</v>
      </c>
      <c r="F83" s="21" t="s">
        <v>142</v>
      </c>
      <c r="G83" s="21" t="s">
        <v>143</v>
      </c>
      <c r="H83" s="22" t="s">
        <v>35</v>
      </c>
      <c r="I83" s="23">
        <v>0</v>
      </c>
      <c r="J83" s="23">
        <v>0</v>
      </c>
      <c r="K83" s="23">
        <v>0</v>
      </c>
      <c r="L83" s="23">
        <v>495038.06</v>
      </c>
      <c r="M83" s="23">
        <v>495038.06</v>
      </c>
      <c r="N83" s="23">
        <v>0</v>
      </c>
      <c r="O83" s="23">
        <v>25384568.890000001</v>
      </c>
      <c r="P83" s="23">
        <v>25384568.890000001</v>
      </c>
      <c r="Q83" s="23">
        <v>0</v>
      </c>
    </row>
    <row r="84" spans="5:17" ht="114.75" x14ac:dyDescent="0.2">
      <c r="E84" s="8">
        <f t="shared" ref="E84:E147" si="1">ROW($E84)-19</f>
        <v>65</v>
      </c>
      <c r="F84" s="21" t="s">
        <v>144</v>
      </c>
      <c r="G84" s="21" t="s">
        <v>145</v>
      </c>
      <c r="H84" s="22" t="s">
        <v>35</v>
      </c>
      <c r="I84" s="23">
        <v>102127.14</v>
      </c>
      <c r="J84" s="23">
        <v>102127.14</v>
      </c>
      <c r="K84" s="23">
        <v>0</v>
      </c>
      <c r="L84" s="23">
        <v>0</v>
      </c>
      <c r="M84" s="23">
        <v>0</v>
      </c>
      <c r="N84" s="23">
        <v>0</v>
      </c>
      <c r="O84" s="23">
        <v>404337.76</v>
      </c>
      <c r="P84" s="23">
        <v>404337.76</v>
      </c>
      <c r="Q84" s="23">
        <v>0</v>
      </c>
    </row>
    <row r="85" spans="5:17" ht="102" x14ac:dyDescent="0.2">
      <c r="E85" s="8">
        <f t="shared" si="1"/>
        <v>66</v>
      </c>
      <c r="F85" s="21" t="s">
        <v>146</v>
      </c>
      <c r="G85" s="21" t="s">
        <v>147</v>
      </c>
      <c r="H85" s="22" t="s">
        <v>35</v>
      </c>
      <c r="I85" s="23">
        <v>575647.37</v>
      </c>
      <c r="J85" s="23">
        <v>575647.37</v>
      </c>
      <c r="K85" s="23">
        <v>0</v>
      </c>
      <c r="L85" s="23">
        <v>569525.99</v>
      </c>
      <c r="M85" s="23">
        <v>569525.99</v>
      </c>
      <c r="N85" s="23">
        <v>0</v>
      </c>
      <c r="O85" s="23">
        <v>575647.37</v>
      </c>
      <c r="P85" s="23">
        <v>575647.37</v>
      </c>
      <c r="Q85" s="23">
        <v>0</v>
      </c>
    </row>
    <row r="86" spans="5:17" ht="89.25" x14ac:dyDescent="0.2">
      <c r="E86" s="8">
        <f t="shared" si="1"/>
        <v>67</v>
      </c>
      <c r="F86" s="21" t="s">
        <v>148</v>
      </c>
      <c r="G86" s="21" t="s">
        <v>149</v>
      </c>
      <c r="H86" s="22" t="s">
        <v>59</v>
      </c>
      <c r="I86" s="23">
        <v>868.45</v>
      </c>
      <c r="J86" s="23">
        <v>868.45</v>
      </c>
      <c r="K86" s="23">
        <v>0</v>
      </c>
      <c r="L86" s="23">
        <v>10221470.93</v>
      </c>
      <c r="M86" s="23">
        <v>10221470.93</v>
      </c>
      <c r="N86" s="23">
        <v>0</v>
      </c>
      <c r="O86" s="23">
        <v>-10714792.699999999</v>
      </c>
      <c r="P86" s="23">
        <v>-10714792.699999999</v>
      </c>
      <c r="Q86" s="23">
        <v>0</v>
      </c>
    </row>
    <row r="87" spans="5:17" ht="89.25" x14ac:dyDescent="0.2">
      <c r="E87" s="8">
        <f t="shared" si="1"/>
        <v>68</v>
      </c>
      <c r="F87" s="21" t="s">
        <v>150</v>
      </c>
      <c r="G87" s="21" t="s">
        <v>151</v>
      </c>
      <c r="H87" s="22"/>
      <c r="I87" s="23">
        <v>678642.96</v>
      </c>
      <c r="J87" s="23">
        <v>678642.96</v>
      </c>
      <c r="K87" s="23">
        <v>0</v>
      </c>
      <c r="L87" s="23">
        <v>11286034.98</v>
      </c>
      <c r="M87" s="23">
        <v>11286034.98</v>
      </c>
      <c r="N87" s="23">
        <v>0</v>
      </c>
      <c r="O87" s="23">
        <v>15649761.32</v>
      </c>
      <c r="P87" s="23">
        <v>15649761.32</v>
      </c>
      <c r="Q87" s="23">
        <v>0</v>
      </c>
    </row>
    <row r="88" spans="5:17" ht="76.5" x14ac:dyDescent="0.2">
      <c r="E88" s="8">
        <f t="shared" si="1"/>
        <v>69</v>
      </c>
      <c r="F88" s="21" t="s">
        <v>152</v>
      </c>
      <c r="G88" s="21" t="s">
        <v>153</v>
      </c>
      <c r="H88" s="22" t="s">
        <v>35</v>
      </c>
      <c r="I88" s="23">
        <v>0</v>
      </c>
      <c r="J88" s="23">
        <v>0</v>
      </c>
      <c r="K88" s="23">
        <v>0</v>
      </c>
      <c r="L88" s="23">
        <v>128020.26</v>
      </c>
      <c r="M88" s="23">
        <v>128020.26</v>
      </c>
      <c r="N88" s="23">
        <v>0</v>
      </c>
      <c r="O88" s="23">
        <v>8166452.7400000002</v>
      </c>
      <c r="P88" s="23">
        <v>8166452.7400000002</v>
      </c>
      <c r="Q88" s="23">
        <v>0</v>
      </c>
    </row>
    <row r="89" spans="5:17" ht="102" x14ac:dyDescent="0.2">
      <c r="E89" s="8">
        <f t="shared" si="1"/>
        <v>70</v>
      </c>
      <c r="F89" s="21" t="s">
        <v>154</v>
      </c>
      <c r="G89" s="21" t="s">
        <v>155</v>
      </c>
      <c r="H89" s="22" t="s">
        <v>35</v>
      </c>
      <c r="I89" s="23">
        <v>3319.67</v>
      </c>
      <c r="J89" s="23">
        <v>3319.67</v>
      </c>
      <c r="K89" s="23">
        <v>0</v>
      </c>
      <c r="L89" s="23">
        <v>2401.4</v>
      </c>
      <c r="M89" s="23">
        <v>2401.4</v>
      </c>
      <c r="N89" s="23">
        <v>0</v>
      </c>
      <c r="O89" s="23">
        <v>0</v>
      </c>
      <c r="P89" s="23">
        <v>0</v>
      </c>
      <c r="Q89" s="23">
        <v>0</v>
      </c>
    </row>
    <row r="90" spans="5:17" ht="102" x14ac:dyDescent="0.2">
      <c r="E90" s="8">
        <f t="shared" si="1"/>
        <v>71</v>
      </c>
      <c r="F90" s="21" t="s">
        <v>154</v>
      </c>
      <c r="G90" s="21" t="s">
        <v>155</v>
      </c>
      <c r="H90" s="22" t="s">
        <v>59</v>
      </c>
      <c r="I90" s="23">
        <v>0</v>
      </c>
      <c r="J90" s="23">
        <v>0</v>
      </c>
      <c r="K90" s="23">
        <v>0</v>
      </c>
      <c r="L90" s="23">
        <v>0</v>
      </c>
      <c r="M90" s="23">
        <v>0</v>
      </c>
      <c r="N90" s="23">
        <v>0</v>
      </c>
      <c r="O90" s="23">
        <v>-273034.52</v>
      </c>
      <c r="P90" s="23">
        <v>-273034.52</v>
      </c>
      <c r="Q90" s="23">
        <v>0</v>
      </c>
    </row>
    <row r="91" spans="5:17" ht="89.25" x14ac:dyDescent="0.2">
      <c r="E91" s="8">
        <f t="shared" si="1"/>
        <v>72</v>
      </c>
      <c r="F91" s="21" t="s">
        <v>156</v>
      </c>
      <c r="G91" s="21" t="s">
        <v>157</v>
      </c>
      <c r="H91" s="22" t="s">
        <v>35</v>
      </c>
      <c r="I91" s="23">
        <v>136093.38</v>
      </c>
      <c r="J91" s="23">
        <v>136093.38</v>
      </c>
      <c r="K91" s="23">
        <v>0</v>
      </c>
      <c r="L91" s="23">
        <v>27492.11</v>
      </c>
      <c r="M91" s="23">
        <v>27492.11</v>
      </c>
      <c r="N91" s="23">
        <v>0</v>
      </c>
      <c r="O91" s="23">
        <v>202990.21</v>
      </c>
      <c r="P91" s="23">
        <v>202990.21</v>
      </c>
      <c r="Q91" s="23">
        <v>0</v>
      </c>
    </row>
    <row r="92" spans="5:17" ht="89.25" x14ac:dyDescent="0.2">
      <c r="E92" s="8">
        <f t="shared" si="1"/>
        <v>73</v>
      </c>
      <c r="F92" s="21" t="s">
        <v>158</v>
      </c>
      <c r="G92" s="21" t="s">
        <v>159</v>
      </c>
      <c r="H92" s="22" t="s">
        <v>59</v>
      </c>
      <c r="I92" s="23">
        <v>0</v>
      </c>
      <c r="J92" s="23">
        <v>0</v>
      </c>
      <c r="K92" s="23">
        <v>0</v>
      </c>
      <c r="L92" s="23">
        <v>19563.259999999998</v>
      </c>
      <c r="M92" s="23">
        <v>19563.259999999998</v>
      </c>
      <c r="N92" s="23">
        <v>0</v>
      </c>
      <c r="O92" s="23">
        <v>-2797249.29</v>
      </c>
      <c r="P92" s="23">
        <v>-2797249.29</v>
      </c>
      <c r="Q92" s="23">
        <v>0</v>
      </c>
    </row>
    <row r="93" spans="5:17" ht="76.5" x14ac:dyDescent="0.2">
      <c r="E93" s="8">
        <f t="shared" si="1"/>
        <v>74</v>
      </c>
      <c r="F93" s="21" t="s">
        <v>160</v>
      </c>
      <c r="G93" s="21" t="s">
        <v>161</v>
      </c>
      <c r="H93" s="22"/>
      <c r="I93" s="23">
        <v>139413.04999999999</v>
      </c>
      <c r="J93" s="23">
        <v>139413.04999999999</v>
      </c>
      <c r="K93" s="23">
        <v>0</v>
      </c>
      <c r="L93" s="23">
        <v>177477.03</v>
      </c>
      <c r="M93" s="23">
        <v>177477.03</v>
      </c>
      <c r="N93" s="23">
        <v>0</v>
      </c>
      <c r="O93" s="23">
        <v>5299159.1399999997</v>
      </c>
      <c r="P93" s="23">
        <v>5299159.1399999997</v>
      </c>
      <c r="Q93" s="23">
        <v>0</v>
      </c>
    </row>
    <row r="94" spans="5:17" ht="76.5" x14ac:dyDescent="0.2">
      <c r="E94" s="8">
        <f t="shared" si="1"/>
        <v>75</v>
      </c>
      <c r="F94" s="21" t="s">
        <v>162</v>
      </c>
      <c r="G94" s="21" t="s">
        <v>163</v>
      </c>
      <c r="H94" s="22"/>
      <c r="I94" s="23">
        <v>299922418.05000001</v>
      </c>
      <c r="J94" s="23">
        <v>295459552.16000003</v>
      </c>
      <c r="K94" s="23">
        <v>4462865.8899999997</v>
      </c>
      <c r="L94" s="23">
        <v>672425109.75999999</v>
      </c>
      <c r="M94" s="23">
        <v>659854407.88999999</v>
      </c>
      <c r="N94" s="23">
        <v>12570701.869999999</v>
      </c>
      <c r="O94" s="23">
        <v>1202345558.0999999</v>
      </c>
      <c r="P94" s="23">
        <v>1071008175</v>
      </c>
      <c r="Q94" s="23">
        <v>131337383.09999999</v>
      </c>
    </row>
    <row r="95" spans="5:17" ht="76.5" x14ac:dyDescent="0.2">
      <c r="E95" s="8">
        <f t="shared" si="1"/>
        <v>76</v>
      </c>
      <c r="F95" s="21" t="s">
        <v>164</v>
      </c>
      <c r="G95" s="21" t="s">
        <v>165</v>
      </c>
      <c r="H95" s="22" t="s">
        <v>35</v>
      </c>
      <c r="I95" s="23">
        <v>47295790.93</v>
      </c>
      <c r="J95" s="23">
        <v>47295790.93</v>
      </c>
      <c r="K95" s="23">
        <v>0</v>
      </c>
      <c r="L95" s="23">
        <v>55849273.109999999</v>
      </c>
      <c r="M95" s="23">
        <v>55849273.109999999</v>
      </c>
      <c r="N95" s="23">
        <v>0</v>
      </c>
      <c r="O95" s="23">
        <v>633666979.99000001</v>
      </c>
      <c r="P95" s="23">
        <v>633666979.99000001</v>
      </c>
      <c r="Q95" s="23">
        <v>0</v>
      </c>
    </row>
    <row r="96" spans="5:17" ht="102" x14ac:dyDescent="0.2">
      <c r="E96" s="8">
        <f t="shared" si="1"/>
        <v>77</v>
      </c>
      <c r="F96" s="21" t="s">
        <v>166</v>
      </c>
      <c r="G96" s="21" t="s">
        <v>167</v>
      </c>
      <c r="H96" s="22" t="s">
        <v>35</v>
      </c>
      <c r="I96" s="23">
        <v>3086287.54</v>
      </c>
      <c r="J96" s="23">
        <v>3086287.54</v>
      </c>
      <c r="K96" s="23">
        <v>0</v>
      </c>
      <c r="L96" s="23">
        <v>3252823.69</v>
      </c>
      <c r="M96" s="23">
        <v>3252823.69</v>
      </c>
      <c r="N96" s="23">
        <v>0</v>
      </c>
      <c r="O96" s="23">
        <v>2167353.4300000002</v>
      </c>
      <c r="P96" s="23">
        <v>2167353.4300000002</v>
      </c>
      <c r="Q96" s="23">
        <v>0</v>
      </c>
    </row>
    <row r="97" spans="5:17" ht="102" x14ac:dyDescent="0.2">
      <c r="E97" s="8">
        <f t="shared" si="1"/>
        <v>78</v>
      </c>
      <c r="F97" s="21" t="s">
        <v>166</v>
      </c>
      <c r="G97" s="21" t="s">
        <v>167</v>
      </c>
      <c r="H97" s="22" t="s">
        <v>59</v>
      </c>
      <c r="I97" s="23">
        <v>0</v>
      </c>
      <c r="J97" s="23">
        <v>0</v>
      </c>
      <c r="K97" s="23">
        <v>0</v>
      </c>
      <c r="L97" s="23">
        <v>0</v>
      </c>
      <c r="M97" s="23">
        <v>0</v>
      </c>
      <c r="N97" s="23">
        <v>0</v>
      </c>
      <c r="O97" s="23">
        <v>-10738079.869999999</v>
      </c>
      <c r="P97" s="23">
        <v>-10738079.869999999</v>
      </c>
      <c r="Q97" s="23">
        <v>0</v>
      </c>
    </row>
    <row r="98" spans="5:17" ht="89.25" x14ac:dyDescent="0.2">
      <c r="E98" s="8">
        <f t="shared" si="1"/>
        <v>79</v>
      </c>
      <c r="F98" s="21" t="s">
        <v>168</v>
      </c>
      <c r="G98" s="21" t="s">
        <v>169</v>
      </c>
      <c r="H98" s="22" t="s">
        <v>35</v>
      </c>
      <c r="I98" s="23">
        <v>12989566.18</v>
      </c>
      <c r="J98" s="23">
        <v>12989566.18</v>
      </c>
      <c r="K98" s="23">
        <v>0</v>
      </c>
      <c r="L98" s="23">
        <v>16679971.710000001</v>
      </c>
      <c r="M98" s="23">
        <v>16679971.710000001</v>
      </c>
      <c r="N98" s="23">
        <v>0</v>
      </c>
      <c r="O98" s="23">
        <v>115938231.09</v>
      </c>
      <c r="P98" s="23">
        <v>115938231.09</v>
      </c>
      <c r="Q98" s="23">
        <v>0</v>
      </c>
    </row>
    <row r="99" spans="5:17" ht="89.25" x14ac:dyDescent="0.2">
      <c r="E99" s="8">
        <f t="shared" si="1"/>
        <v>80</v>
      </c>
      <c r="F99" s="21" t="s">
        <v>170</v>
      </c>
      <c r="G99" s="21" t="s">
        <v>171</v>
      </c>
      <c r="H99" s="22" t="s">
        <v>59</v>
      </c>
      <c r="I99" s="23">
        <v>17625090.530000001</v>
      </c>
      <c r="J99" s="23">
        <v>17625090.530000001</v>
      </c>
      <c r="K99" s="23">
        <v>0</v>
      </c>
      <c r="L99" s="23">
        <v>9503313.0199999996</v>
      </c>
      <c r="M99" s="23">
        <v>9503313.0199999996</v>
      </c>
      <c r="N99" s="23">
        <v>0</v>
      </c>
      <c r="O99" s="23">
        <v>-295952345.41000003</v>
      </c>
      <c r="P99" s="23">
        <v>-295952345.41000003</v>
      </c>
      <c r="Q99" s="23">
        <v>0</v>
      </c>
    </row>
    <row r="100" spans="5:17" ht="76.5" x14ac:dyDescent="0.2">
      <c r="E100" s="8">
        <f t="shared" si="1"/>
        <v>81</v>
      </c>
      <c r="F100" s="21" t="s">
        <v>172</v>
      </c>
      <c r="G100" s="21" t="s">
        <v>165</v>
      </c>
      <c r="H100" s="22"/>
      <c r="I100" s="23">
        <v>80996735.180000007</v>
      </c>
      <c r="J100" s="23">
        <v>80996735.180000007</v>
      </c>
      <c r="K100" s="23">
        <v>0</v>
      </c>
      <c r="L100" s="23">
        <v>85285381.530000001</v>
      </c>
      <c r="M100" s="23">
        <v>85285381.530000001</v>
      </c>
      <c r="N100" s="23">
        <v>0</v>
      </c>
      <c r="O100" s="23">
        <v>445082139.23000002</v>
      </c>
      <c r="P100" s="23">
        <v>445082139.23000002</v>
      </c>
      <c r="Q100" s="23">
        <v>0</v>
      </c>
    </row>
    <row r="101" spans="5:17" ht="76.5" x14ac:dyDescent="0.2">
      <c r="E101" s="8">
        <f t="shared" si="1"/>
        <v>82</v>
      </c>
      <c r="F101" s="21" t="s">
        <v>173</v>
      </c>
      <c r="G101" s="21" t="s">
        <v>174</v>
      </c>
      <c r="H101" s="22" t="s">
        <v>35</v>
      </c>
      <c r="I101" s="23">
        <v>31441659.5</v>
      </c>
      <c r="J101" s="23">
        <v>31441659.5</v>
      </c>
      <c r="K101" s="23">
        <v>0</v>
      </c>
      <c r="L101" s="23">
        <v>9919191.3499999996</v>
      </c>
      <c r="M101" s="23">
        <v>9919191.3499999996</v>
      </c>
      <c r="N101" s="23">
        <v>0</v>
      </c>
      <c r="O101" s="23">
        <v>543236222.03999996</v>
      </c>
      <c r="P101" s="23">
        <v>543236222.03999996</v>
      </c>
      <c r="Q101" s="23">
        <v>0</v>
      </c>
    </row>
    <row r="102" spans="5:17" ht="102" x14ac:dyDescent="0.2">
      <c r="E102" s="8">
        <f t="shared" si="1"/>
        <v>83</v>
      </c>
      <c r="F102" s="21" t="s">
        <v>175</v>
      </c>
      <c r="G102" s="21" t="s">
        <v>176</v>
      </c>
      <c r="H102" s="22" t="s">
        <v>35</v>
      </c>
      <c r="I102" s="23">
        <v>371042.22</v>
      </c>
      <c r="J102" s="23">
        <v>371042.22</v>
      </c>
      <c r="K102" s="23">
        <v>0</v>
      </c>
      <c r="L102" s="23">
        <v>860196.15</v>
      </c>
      <c r="M102" s="23">
        <v>860196.15</v>
      </c>
      <c r="N102" s="23">
        <v>0</v>
      </c>
      <c r="O102" s="23">
        <v>7631467.8899999997</v>
      </c>
      <c r="P102" s="23">
        <v>7631467.8899999997</v>
      </c>
      <c r="Q102" s="23">
        <v>0</v>
      </c>
    </row>
    <row r="103" spans="5:17" ht="102" x14ac:dyDescent="0.2">
      <c r="E103" s="8">
        <f t="shared" si="1"/>
        <v>84</v>
      </c>
      <c r="F103" s="21" t="s">
        <v>175</v>
      </c>
      <c r="G103" s="21" t="s">
        <v>176</v>
      </c>
      <c r="H103" s="22" t="s">
        <v>59</v>
      </c>
      <c r="I103" s="23">
        <v>0</v>
      </c>
      <c r="J103" s="23">
        <v>0</v>
      </c>
      <c r="K103" s="23">
        <v>0</v>
      </c>
      <c r="L103" s="23">
        <v>0</v>
      </c>
      <c r="M103" s="23">
        <v>0</v>
      </c>
      <c r="N103" s="23">
        <v>0</v>
      </c>
      <c r="O103" s="23">
        <v>-9784796.6400000006</v>
      </c>
      <c r="P103" s="23">
        <v>-9784796.6400000006</v>
      </c>
      <c r="Q103" s="23">
        <v>0</v>
      </c>
    </row>
    <row r="104" spans="5:17" ht="89.25" x14ac:dyDescent="0.2">
      <c r="E104" s="8">
        <f t="shared" si="1"/>
        <v>85</v>
      </c>
      <c r="F104" s="21" t="s">
        <v>177</v>
      </c>
      <c r="G104" s="21" t="s">
        <v>178</v>
      </c>
      <c r="H104" s="22" t="s">
        <v>35</v>
      </c>
      <c r="I104" s="23">
        <v>7498106.3399999999</v>
      </c>
      <c r="J104" s="23">
        <v>7498106.3399999999</v>
      </c>
      <c r="K104" s="23">
        <v>0</v>
      </c>
      <c r="L104" s="23">
        <v>6844311.8200000003</v>
      </c>
      <c r="M104" s="23">
        <v>6844311.8200000003</v>
      </c>
      <c r="N104" s="23">
        <v>0</v>
      </c>
      <c r="O104" s="23">
        <v>11978319.720000001</v>
      </c>
      <c r="P104" s="23">
        <v>11978319.720000001</v>
      </c>
      <c r="Q104" s="23">
        <v>0</v>
      </c>
    </row>
    <row r="105" spans="5:17" ht="76.5" x14ac:dyDescent="0.2">
      <c r="E105" s="8">
        <f t="shared" si="1"/>
        <v>86</v>
      </c>
      <c r="F105" s="21" t="s">
        <v>179</v>
      </c>
      <c r="G105" s="21" t="s">
        <v>180</v>
      </c>
      <c r="H105" s="22" t="s">
        <v>59</v>
      </c>
      <c r="I105" s="23">
        <v>5127897.3099999996</v>
      </c>
      <c r="J105" s="23">
        <v>5127897.3099999996</v>
      </c>
      <c r="K105" s="23">
        <v>0</v>
      </c>
      <c r="L105" s="23">
        <v>8164458.8099999996</v>
      </c>
      <c r="M105" s="23">
        <v>8164458.8099999996</v>
      </c>
      <c r="N105" s="23">
        <v>0</v>
      </c>
      <c r="O105" s="23">
        <v>-55272192.880000003</v>
      </c>
      <c r="P105" s="23">
        <v>-55272192.880000003</v>
      </c>
      <c r="Q105" s="23">
        <v>0</v>
      </c>
    </row>
    <row r="106" spans="5:17" ht="76.5" x14ac:dyDescent="0.2">
      <c r="E106" s="8">
        <f t="shared" si="1"/>
        <v>87</v>
      </c>
      <c r="F106" s="21" t="s">
        <v>181</v>
      </c>
      <c r="G106" s="21" t="s">
        <v>182</v>
      </c>
      <c r="H106" s="22"/>
      <c r="I106" s="23">
        <v>44438705.369999997</v>
      </c>
      <c r="J106" s="23">
        <v>44438705.369999997</v>
      </c>
      <c r="K106" s="23">
        <v>0</v>
      </c>
      <c r="L106" s="23">
        <v>25788158.129999999</v>
      </c>
      <c r="M106" s="23">
        <v>25788158.129999999</v>
      </c>
      <c r="N106" s="23">
        <v>0</v>
      </c>
      <c r="O106" s="23">
        <v>497789020.13</v>
      </c>
      <c r="P106" s="23">
        <v>497789020.13</v>
      </c>
      <c r="Q106" s="23">
        <v>0</v>
      </c>
    </row>
    <row r="107" spans="5:17" ht="63.75" x14ac:dyDescent="0.2">
      <c r="E107" s="8">
        <f t="shared" si="1"/>
        <v>88</v>
      </c>
      <c r="F107" s="21" t="s">
        <v>183</v>
      </c>
      <c r="G107" s="21" t="s">
        <v>184</v>
      </c>
      <c r="H107" s="22"/>
      <c r="I107" s="23">
        <v>125435440.55</v>
      </c>
      <c r="J107" s="23">
        <v>125435440.55</v>
      </c>
      <c r="K107" s="23">
        <v>0</v>
      </c>
      <c r="L107" s="23">
        <v>111073539.66</v>
      </c>
      <c r="M107" s="23">
        <v>111073539.66</v>
      </c>
      <c r="N107" s="23">
        <v>0</v>
      </c>
      <c r="O107" s="23">
        <v>942871159.36000001</v>
      </c>
      <c r="P107" s="23">
        <v>942871159.36000001</v>
      </c>
      <c r="Q107" s="23">
        <v>0</v>
      </c>
    </row>
    <row r="108" spans="5:17" ht="38.25" x14ac:dyDescent="0.2">
      <c r="E108" s="8">
        <f t="shared" si="1"/>
        <v>89</v>
      </c>
      <c r="F108" s="21" t="s">
        <v>185</v>
      </c>
      <c r="G108" s="21" t="s">
        <v>186</v>
      </c>
      <c r="H108" s="22" t="s">
        <v>35</v>
      </c>
      <c r="I108" s="23">
        <v>82581610934.729996</v>
      </c>
      <c r="J108" s="23">
        <v>79826552468.429993</v>
      </c>
      <c r="K108" s="23">
        <v>2755058466.3000002</v>
      </c>
      <c r="L108" s="23">
        <v>83894874396.850006</v>
      </c>
      <c r="M108" s="23">
        <v>81148230095.529999</v>
      </c>
      <c r="N108" s="23">
        <v>2746644301.3200002</v>
      </c>
      <c r="O108" s="23">
        <v>56079876.07</v>
      </c>
      <c r="P108" s="23">
        <v>56079876.07</v>
      </c>
      <c r="Q108" s="23">
        <v>0</v>
      </c>
    </row>
    <row r="109" spans="5:17" ht="51" x14ac:dyDescent="0.2">
      <c r="E109" s="8">
        <f t="shared" si="1"/>
        <v>90</v>
      </c>
      <c r="F109" s="21" t="s">
        <v>187</v>
      </c>
      <c r="G109" s="21" t="s">
        <v>188</v>
      </c>
      <c r="H109" s="22" t="s">
        <v>35</v>
      </c>
      <c r="I109" s="23">
        <v>1693638.45</v>
      </c>
      <c r="J109" s="23">
        <v>1693638.45</v>
      </c>
      <c r="K109" s="23">
        <v>0</v>
      </c>
      <c r="L109" s="23">
        <v>2197444.48</v>
      </c>
      <c r="M109" s="23">
        <v>2197444.48</v>
      </c>
      <c r="N109" s="23">
        <v>0</v>
      </c>
      <c r="O109" s="23">
        <v>1607279.44</v>
      </c>
      <c r="P109" s="23">
        <v>1607279.44</v>
      </c>
      <c r="Q109" s="23">
        <v>0</v>
      </c>
    </row>
    <row r="110" spans="5:17" ht="38.25" x14ac:dyDescent="0.2">
      <c r="E110" s="8">
        <f t="shared" si="1"/>
        <v>91</v>
      </c>
      <c r="F110" s="21" t="s">
        <v>189</v>
      </c>
      <c r="G110" s="21" t="s">
        <v>190</v>
      </c>
      <c r="H110" s="22" t="s">
        <v>59</v>
      </c>
      <c r="I110" s="23">
        <v>1895306.54</v>
      </c>
      <c r="J110" s="23">
        <v>1895306.54</v>
      </c>
      <c r="K110" s="23">
        <v>0</v>
      </c>
      <c r="L110" s="23">
        <v>2305950.75</v>
      </c>
      <c r="M110" s="23">
        <v>2305950.75</v>
      </c>
      <c r="N110" s="23">
        <v>0</v>
      </c>
      <c r="O110" s="23">
        <v>-4001897.8</v>
      </c>
      <c r="P110" s="23">
        <v>-4001897.8</v>
      </c>
      <c r="Q110" s="23">
        <v>0</v>
      </c>
    </row>
    <row r="111" spans="5:17" ht="38.25" x14ac:dyDescent="0.2">
      <c r="E111" s="8">
        <f t="shared" si="1"/>
        <v>92</v>
      </c>
      <c r="F111" s="21" t="s">
        <v>191</v>
      </c>
      <c r="G111" s="21" t="s">
        <v>186</v>
      </c>
      <c r="H111" s="22"/>
      <c r="I111" s="23">
        <v>82585199879.720001</v>
      </c>
      <c r="J111" s="23">
        <v>79830141413.419998</v>
      </c>
      <c r="K111" s="23">
        <v>2755058466.3000002</v>
      </c>
      <c r="L111" s="23">
        <v>83899377792.080002</v>
      </c>
      <c r="M111" s="23">
        <v>81152733490.759995</v>
      </c>
      <c r="N111" s="23">
        <v>2746644301.3200002</v>
      </c>
      <c r="O111" s="23">
        <v>53685257.710000001</v>
      </c>
      <c r="P111" s="23">
        <v>53685257.710000001</v>
      </c>
      <c r="Q111" s="23">
        <v>0</v>
      </c>
    </row>
    <row r="112" spans="5:17" ht="25.5" x14ac:dyDescent="0.2">
      <c r="E112" s="8">
        <f t="shared" si="1"/>
        <v>93</v>
      </c>
      <c r="F112" s="21" t="s">
        <v>192</v>
      </c>
      <c r="G112" s="21" t="s">
        <v>193</v>
      </c>
      <c r="H112" s="22" t="s">
        <v>35</v>
      </c>
      <c r="I112" s="23">
        <v>1353023579.9400001</v>
      </c>
      <c r="J112" s="23">
        <v>1200546682.6600001</v>
      </c>
      <c r="K112" s="23">
        <v>152476897.28</v>
      </c>
      <c r="L112" s="23">
        <v>1395813889.9100001</v>
      </c>
      <c r="M112" s="23">
        <v>1253907422.74</v>
      </c>
      <c r="N112" s="23">
        <v>141906467.16999999</v>
      </c>
      <c r="O112" s="23">
        <v>111324898.03</v>
      </c>
      <c r="P112" s="23">
        <v>111324898.03</v>
      </c>
      <c r="Q112" s="23">
        <v>0</v>
      </c>
    </row>
    <row r="113" spans="5:17" ht="38.25" x14ac:dyDescent="0.2">
      <c r="E113" s="8">
        <f t="shared" si="1"/>
        <v>94</v>
      </c>
      <c r="F113" s="21" t="s">
        <v>194</v>
      </c>
      <c r="G113" s="21" t="s">
        <v>195</v>
      </c>
      <c r="H113" s="22" t="s">
        <v>35</v>
      </c>
      <c r="I113" s="23">
        <v>2499850.7200000002</v>
      </c>
      <c r="J113" s="23">
        <v>2499850.7200000002</v>
      </c>
      <c r="K113" s="23">
        <v>0</v>
      </c>
      <c r="L113" s="23">
        <v>2189145.39</v>
      </c>
      <c r="M113" s="23">
        <v>2189145.39</v>
      </c>
      <c r="N113" s="23">
        <v>0</v>
      </c>
      <c r="O113" s="23">
        <v>0</v>
      </c>
      <c r="P113" s="23">
        <v>0</v>
      </c>
      <c r="Q113" s="23">
        <v>0</v>
      </c>
    </row>
    <row r="114" spans="5:17" ht="51" x14ac:dyDescent="0.2">
      <c r="E114" s="8">
        <f t="shared" si="1"/>
        <v>95</v>
      </c>
      <c r="F114" s="21" t="s">
        <v>196</v>
      </c>
      <c r="G114" s="21" t="s">
        <v>197</v>
      </c>
      <c r="H114" s="22" t="s">
        <v>35</v>
      </c>
      <c r="I114" s="23">
        <v>3354675.19</v>
      </c>
      <c r="J114" s="23">
        <v>3354675.19</v>
      </c>
      <c r="K114" s="23">
        <v>0</v>
      </c>
      <c r="L114" s="23">
        <v>3449427.61</v>
      </c>
      <c r="M114" s="23">
        <v>3449427.61</v>
      </c>
      <c r="N114" s="23">
        <v>0</v>
      </c>
      <c r="O114" s="23">
        <v>2144250.94</v>
      </c>
      <c r="P114" s="23">
        <v>2144250.94</v>
      </c>
      <c r="Q114" s="23">
        <v>0</v>
      </c>
    </row>
    <row r="115" spans="5:17" ht="25.5" x14ac:dyDescent="0.2">
      <c r="E115" s="8">
        <f t="shared" si="1"/>
        <v>96</v>
      </c>
      <c r="F115" s="21" t="s">
        <v>198</v>
      </c>
      <c r="G115" s="21" t="s">
        <v>199</v>
      </c>
      <c r="H115" s="22" t="s">
        <v>59</v>
      </c>
      <c r="I115" s="23">
        <v>4494425.05</v>
      </c>
      <c r="J115" s="23">
        <v>4494425.05</v>
      </c>
      <c r="K115" s="23">
        <v>0</v>
      </c>
      <c r="L115" s="23">
        <v>5485387.46</v>
      </c>
      <c r="M115" s="23">
        <v>5485387.46</v>
      </c>
      <c r="N115" s="23">
        <v>0</v>
      </c>
      <c r="O115" s="23">
        <v>-25114839.280000001</v>
      </c>
      <c r="P115" s="23">
        <v>-25114839.280000001</v>
      </c>
      <c r="Q115" s="23">
        <v>0</v>
      </c>
    </row>
    <row r="116" spans="5:17" ht="25.5" x14ac:dyDescent="0.2">
      <c r="E116" s="8">
        <f t="shared" si="1"/>
        <v>97</v>
      </c>
      <c r="F116" s="21" t="s">
        <v>200</v>
      </c>
      <c r="G116" s="21" t="s">
        <v>193</v>
      </c>
      <c r="H116" s="22"/>
      <c r="I116" s="23">
        <v>1363372530.9000001</v>
      </c>
      <c r="J116" s="23">
        <v>1210895633.6199999</v>
      </c>
      <c r="K116" s="23">
        <v>152476897.28</v>
      </c>
      <c r="L116" s="23">
        <v>1406937850.3699999</v>
      </c>
      <c r="M116" s="23">
        <v>1265031383.2</v>
      </c>
      <c r="N116" s="23">
        <v>141906467.16999999</v>
      </c>
      <c r="O116" s="23">
        <v>88354309.689999998</v>
      </c>
      <c r="P116" s="23">
        <v>88354309.689999998</v>
      </c>
      <c r="Q116" s="23">
        <v>0</v>
      </c>
    </row>
    <row r="117" spans="5:17" ht="38.25" x14ac:dyDescent="0.2">
      <c r="E117" s="8">
        <f t="shared" si="1"/>
        <v>98</v>
      </c>
      <c r="F117" s="21" t="s">
        <v>201</v>
      </c>
      <c r="G117" s="21" t="s">
        <v>202</v>
      </c>
      <c r="H117" s="22" t="s">
        <v>35</v>
      </c>
      <c r="I117" s="23">
        <v>567101713.88</v>
      </c>
      <c r="J117" s="23">
        <v>565358631.42999995</v>
      </c>
      <c r="K117" s="23">
        <v>1743082.45</v>
      </c>
      <c r="L117" s="23">
        <v>562695435.23000002</v>
      </c>
      <c r="M117" s="23">
        <v>560754552.54999995</v>
      </c>
      <c r="N117" s="23">
        <v>1940882.68</v>
      </c>
      <c r="O117" s="23">
        <v>0</v>
      </c>
      <c r="P117" s="23">
        <v>0</v>
      </c>
      <c r="Q117" s="23">
        <v>0</v>
      </c>
    </row>
    <row r="118" spans="5:17" ht="25.5" x14ac:dyDescent="0.2">
      <c r="E118" s="8">
        <f t="shared" si="1"/>
        <v>99</v>
      </c>
      <c r="F118" s="21" t="s">
        <v>203</v>
      </c>
      <c r="G118" s="21" t="s">
        <v>204</v>
      </c>
      <c r="H118" s="22"/>
      <c r="I118" s="23">
        <v>567101713.88</v>
      </c>
      <c r="J118" s="23">
        <v>565358631.42999995</v>
      </c>
      <c r="K118" s="23">
        <v>1743082.45</v>
      </c>
      <c r="L118" s="23">
        <v>562695435.23000002</v>
      </c>
      <c r="M118" s="23">
        <v>560754552.54999995</v>
      </c>
      <c r="N118" s="23">
        <v>1940882.68</v>
      </c>
      <c r="O118" s="23">
        <v>0</v>
      </c>
      <c r="P118" s="23">
        <v>0</v>
      </c>
      <c r="Q118" s="23">
        <v>0</v>
      </c>
    </row>
    <row r="119" spans="5:17" x14ac:dyDescent="0.2">
      <c r="E119" s="8">
        <f t="shared" si="1"/>
        <v>100</v>
      </c>
      <c r="F119" s="21" t="s">
        <v>205</v>
      </c>
      <c r="G119" s="21" t="s">
        <v>206</v>
      </c>
      <c r="H119" s="22"/>
      <c r="I119" s="23">
        <v>84515674124.5</v>
      </c>
      <c r="J119" s="23">
        <v>81606395678.470001</v>
      </c>
      <c r="K119" s="23">
        <v>2909278446.0300002</v>
      </c>
      <c r="L119" s="23">
        <v>85869011077.679993</v>
      </c>
      <c r="M119" s="23">
        <v>82978519426.509995</v>
      </c>
      <c r="N119" s="23">
        <v>2890491651.1700001</v>
      </c>
      <c r="O119" s="23">
        <v>142039567.40000001</v>
      </c>
      <c r="P119" s="23">
        <v>142039567.40000001</v>
      </c>
      <c r="Q119" s="23">
        <v>0</v>
      </c>
    </row>
    <row r="120" spans="5:17" ht="89.25" x14ac:dyDescent="0.2">
      <c r="E120" s="8">
        <f t="shared" si="1"/>
        <v>101</v>
      </c>
      <c r="F120" s="21" t="s">
        <v>207</v>
      </c>
      <c r="G120" s="21" t="s">
        <v>208</v>
      </c>
      <c r="H120" s="22" t="s">
        <v>35</v>
      </c>
      <c r="I120" s="23">
        <v>6336655</v>
      </c>
      <c r="J120" s="23">
        <v>6336655</v>
      </c>
      <c r="K120" s="23">
        <v>0</v>
      </c>
      <c r="L120" s="23">
        <v>6336655</v>
      </c>
      <c r="M120" s="23">
        <v>6336655</v>
      </c>
      <c r="N120" s="23">
        <v>0</v>
      </c>
      <c r="O120" s="23">
        <v>0</v>
      </c>
      <c r="P120" s="23">
        <v>0</v>
      </c>
      <c r="Q120" s="23">
        <v>0</v>
      </c>
    </row>
    <row r="121" spans="5:17" ht="51" x14ac:dyDescent="0.2">
      <c r="E121" s="8">
        <f t="shared" si="1"/>
        <v>102</v>
      </c>
      <c r="F121" s="21" t="s">
        <v>209</v>
      </c>
      <c r="G121" s="21" t="s">
        <v>210</v>
      </c>
      <c r="H121" s="22" t="s">
        <v>35</v>
      </c>
      <c r="I121" s="23">
        <v>233261217.12</v>
      </c>
      <c r="J121" s="23">
        <v>226493835.66</v>
      </c>
      <c r="K121" s="23">
        <v>6767381.46</v>
      </c>
      <c r="L121" s="23">
        <v>239801498.11000001</v>
      </c>
      <c r="M121" s="23">
        <v>232794262.69999999</v>
      </c>
      <c r="N121" s="23">
        <v>7007235.4100000001</v>
      </c>
      <c r="O121" s="23">
        <v>3275041.55</v>
      </c>
      <c r="P121" s="23">
        <v>2860286.42</v>
      </c>
      <c r="Q121" s="23">
        <v>414755.13</v>
      </c>
    </row>
    <row r="122" spans="5:17" ht="51" x14ac:dyDescent="0.2">
      <c r="E122" s="8">
        <f t="shared" si="1"/>
        <v>103</v>
      </c>
      <c r="F122" s="21" t="s">
        <v>211</v>
      </c>
      <c r="G122" s="21" t="s">
        <v>212</v>
      </c>
      <c r="H122" s="22"/>
      <c r="I122" s="23">
        <v>239597872.12</v>
      </c>
      <c r="J122" s="23">
        <v>232830490.66</v>
      </c>
      <c r="K122" s="23">
        <v>6767381.46</v>
      </c>
      <c r="L122" s="23">
        <v>246138153.11000001</v>
      </c>
      <c r="M122" s="23">
        <v>239130917.69999999</v>
      </c>
      <c r="N122" s="23">
        <v>7007235.4100000001</v>
      </c>
      <c r="O122" s="23">
        <v>3275041.55</v>
      </c>
      <c r="P122" s="23">
        <v>2860286.42</v>
      </c>
      <c r="Q122" s="23">
        <v>414755.13</v>
      </c>
    </row>
    <row r="123" spans="5:17" ht="51" x14ac:dyDescent="0.2">
      <c r="E123" s="8">
        <f t="shared" si="1"/>
        <v>104</v>
      </c>
      <c r="F123" s="21" t="s">
        <v>213</v>
      </c>
      <c r="G123" s="21" t="s">
        <v>212</v>
      </c>
      <c r="H123" s="22"/>
      <c r="I123" s="23">
        <v>239597872.12</v>
      </c>
      <c r="J123" s="23">
        <v>232830490.66</v>
      </c>
      <c r="K123" s="23">
        <v>6767381.46</v>
      </c>
      <c r="L123" s="23">
        <v>246138153.11000001</v>
      </c>
      <c r="M123" s="23">
        <v>239130917.69999999</v>
      </c>
      <c r="N123" s="23">
        <v>7007235.4100000001</v>
      </c>
      <c r="O123" s="23">
        <v>3275041.55</v>
      </c>
      <c r="P123" s="23">
        <v>2860286.42</v>
      </c>
      <c r="Q123" s="23">
        <v>414755.13</v>
      </c>
    </row>
    <row r="124" spans="5:17" ht="51" x14ac:dyDescent="0.2">
      <c r="E124" s="8">
        <f t="shared" si="1"/>
        <v>105</v>
      </c>
      <c r="F124" s="21" t="s">
        <v>214</v>
      </c>
      <c r="G124" s="21" t="s">
        <v>215</v>
      </c>
      <c r="H124" s="22" t="s">
        <v>35</v>
      </c>
      <c r="I124" s="23">
        <v>24366375.370000001</v>
      </c>
      <c r="J124" s="23">
        <v>24366375.370000001</v>
      </c>
      <c r="K124" s="23">
        <v>0</v>
      </c>
      <c r="L124" s="23">
        <v>24366375.370000001</v>
      </c>
      <c r="M124" s="23">
        <v>24366375.370000001</v>
      </c>
      <c r="N124" s="23">
        <v>0</v>
      </c>
      <c r="O124" s="23">
        <v>0</v>
      </c>
      <c r="P124" s="23">
        <v>0</v>
      </c>
      <c r="Q124" s="23">
        <v>0</v>
      </c>
    </row>
    <row r="125" spans="5:17" ht="63.75" x14ac:dyDescent="0.2">
      <c r="E125" s="8">
        <f t="shared" si="1"/>
        <v>106</v>
      </c>
      <c r="F125" s="21" t="s">
        <v>216</v>
      </c>
      <c r="G125" s="21" t="s">
        <v>217</v>
      </c>
      <c r="H125" s="22" t="s">
        <v>35</v>
      </c>
      <c r="I125" s="23">
        <v>1169710854.45</v>
      </c>
      <c r="J125" s="23">
        <v>1067808857.3200001</v>
      </c>
      <c r="K125" s="23">
        <v>101901997.13</v>
      </c>
      <c r="L125" s="23">
        <v>1182859420.4300001</v>
      </c>
      <c r="M125" s="23">
        <v>1080992428.77</v>
      </c>
      <c r="N125" s="23">
        <v>101866991.66</v>
      </c>
      <c r="O125" s="23">
        <v>22275579.829999998</v>
      </c>
      <c r="P125" s="23">
        <v>22274198.100000001</v>
      </c>
      <c r="Q125" s="23">
        <v>1381.73</v>
      </c>
    </row>
    <row r="126" spans="5:17" ht="38.25" x14ac:dyDescent="0.2">
      <c r="E126" s="8">
        <f t="shared" si="1"/>
        <v>107</v>
      </c>
      <c r="F126" s="21" t="s">
        <v>218</v>
      </c>
      <c r="G126" s="21" t="s">
        <v>219</v>
      </c>
      <c r="H126" s="22"/>
      <c r="I126" s="23">
        <v>1194077229.8199999</v>
      </c>
      <c r="J126" s="23">
        <v>1092175232.6900001</v>
      </c>
      <c r="K126" s="23">
        <v>101901997.13</v>
      </c>
      <c r="L126" s="23">
        <v>1207225795.8</v>
      </c>
      <c r="M126" s="23">
        <v>1105358804.1400001</v>
      </c>
      <c r="N126" s="23">
        <v>101866991.66</v>
      </c>
      <c r="O126" s="23">
        <v>22275579.829999998</v>
      </c>
      <c r="P126" s="23">
        <v>22274198.100000001</v>
      </c>
      <c r="Q126" s="23">
        <v>1381.73</v>
      </c>
    </row>
    <row r="127" spans="5:17" ht="63.75" x14ac:dyDescent="0.2">
      <c r="E127" s="8">
        <f t="shared" si="1"/>
        <v>108</v>
      </c>
      <c r="F127" s="21" t="s">
        <v>220</v>
      </c>
      <c r="G127" s="21" t="s">
        <v>221</v>
      </c>
      <c r="H127" s="22"/>
      <c r="I127" s="23">
        <v>1194077229.8199999</v>
      </c>
      <c r="J127" s="23">
        <v>1092175232.6900001</v>
      </c>
      <c r="K127" s="23">
        <v>101901997.13</v>
      </c>
      <c r="L127" s="23">
        <v>1207225795.8</v>
      </c>
      <c r="M127" s="23">
        <v>1105358804.1400001</v>
      </c>
      <c r="N127" s="23">
        <v>101866991.66</v>
      </c>
      <c r="O127" s="23">
        <v>22275579.829999998</v>
      </c>
      <c r="P127" s="23">
        <v>22274198.100000001</v>
      </c>
      <c r="Q127" s="23">
        <v>1381.73</v>
      </c>
    </row>
    <row r="128" spans="5:17" x14ac:dyDescent="0.2">
      <c r="E128" s="8">
        <f t="shared" si="1"/>
        <v>109</v>
      </c>
      <c r="F128" s="21" t="s">
        <v>222</v>
      </c>
      <c r="G128" s="21" t="s">
        <v>113</v>
      </c>
      <c r="H128" s="22"/>
      <c r="I128" s="23">
        <v>86374707085.039993</v>
      </c>
      <c r="J128" s="23">
        <v>83352296394.529999</v>
      </c>
      <c r="K128" s="23">
        <v>3022410690.5100002</v>
      </c>
      <c r="L128" s="23">
        <v>88105873676.009995</v>
      </c>
      <c r="M128" s="23">
        <v>85093937095.899994</v>
      </c>
      <c r="N128" s="23">
        <v>3011936580.1100001</v>
      </c>
      <c r="O128" s="23">
        <v>2312806906.2399998</v>
      </c>
      <c r="P128" s="23">
        <v>2181053386.2800002</v>
      </c>
      <c r="Q128" s="23">
        <v>131753519.95999999</v>
      </c>
    </row>
    <row r="129" spans="5:17" ht="38.25" x14ac:dyDescent="0.2">
      <c r="E129" s="8">
        <f t="shared" si="1"/>
        <v>110</v>
      </c>
      <c r="F129" s="21" t="s">
        <v>223</v>
      </c>
      <c r="G129" s="21" t="s">
        <v>224</v>
      </c>
      <c r="H129" s="22"/>
      <c r="I129" s="23"/>
      <c r="J129" s="23"/>
      <c r="K129" s="23"/>
      <c r="L129" s="23"/>
      <c r="M129" s="23"/>
      <c r="N129" s="23"/>
      <c r="O129" s="23"/>
      <c r="P129" s="23"/>
      <c r="Q129" s="23"/>
    </row>
    <row r="130" spans="5:17" ht="63.75" x14ac:dyDescent="0.2">
      <c r="E130" s="8">
        <f t="shared" si="1"/>
        <v>111</v>
      </c>
      <c r="F130" s="21" t="s">
        <v>225</v>
      </c>
      <c r="G130" s="21" t="s">
        <v>226</v>
      </c>
      <c r="H130" s="22" t="s">
        <v>35</v>
      </c>
      <c r="I130" s="23">
        <v>2086140</v>
      </c>
      <c r="J130" s="23">
        <v>0</v>
      </c>
      <c r="K130" s="23">
        <v>2086140</v>
      </c>
      <c r="L130" s="23">
        <v>1155000</v>
      </c>
      <c r="M130" s="23">
        <v>0</v>
      </c>
      <c r="N130" s="23">
        <v>1155000</v>
      </c>
      <c r="O130" s="23">
        <v>88281900</v>
      </c>
      <c r="P130" s="23">
        <v>0</v>
      </c>
      <c r="Q130" s="23">
        <v>88281900</v>
      </c>
    </row>
    <row r="131" spans="5:17" ht="63.75" x14ac:dyDescent="0.2">
      <c r="E131" s="8">
        <f t="shared" si="1"/>
        <v>112</v>
      </c>
      <c r="F131" s="21" t="s">
        <v>227</v>
      </c>
      <c r="G131" s="21" t="s">
        <v>228</v>
      </c>
      <c r="H131" s="22" t="s">
        <v>35</v>
      </c>
      <c r="I131" s="23">
        <v>2653483.02</v>
      </c>
      <c r="J131" s="23">
        <v>0</v>
      </c>
      <c r="K131" s="23">
        <v>2653483.02</v>
      </c>
      <c r="L131" s="23">
        <v>2232959.5699999998</v>
      </c>
      <c r="M131" s="23">
        <v>0</v>
      </c>
      <c r="N131" s="23">
        <v>2232959.5699999998</v>
      </c>
      <c r="O131" s="23">
        <v>2602079.15</v>
      </c>
      <c r="P131" s="23">
        <v>0</v>
      </c>
      <c r="Q131" s="23">
        <v>2602079.15</v>
      </c>
    </row>
    <row r="132" spans="5:17" ht="89.25" x14ac:dyDescent="0.2">
      <c r="E132" s="8">
        <f t="shared" si="1"/>
        <v>113</v>
      </c>
      <c r="F132" s="21" t="s">
        <v>229</v>
      </c>
      <c r="G132" s="21" t="s">
        <v>230</v>
      </c>
      <c r="H132" s="22" t="s">
        <v>35</v>
      </c>
      <c r="I132" s="23">
        <v>47787.73</v>
      </c>
      <c r="J132" s="23">
        <v>0</v>
      </c>
      <c r="K132" s="23">
        <v>47787.73</v>
      </c>
      <c r="L132" s="23">
        <v>86313.33</v>
      </c>
      <c r="M132" s="23">
        <v>0</v>
      </c>
      <c r="N132" s="23">
        <v>86313.33</v>
      </c>
      <c r="O132" s="23">
        <v>0</v>
      </c>
      <c r="P132" s="23">
        <v>0</v>
      </c>
      <c r="Q132" s="23">
        <v>0</v>
      </c>
    </row>
    <row r="133" spans="5:17" ht="89.25" x14ac:dyDescent="0.2">
      <c r="E133" s="8">
        <f t="shared" si="1"/>
        <v>114</v>
      </c>
      <c r="F133" s="21" t="s">
        <v>229</v>
      </c>
      <c r="G133" s="21" t="s">
        <v>230</v>
      </c>
      <c r="H133" s="22" t="s">
        <v>59</v>
      </c>
      <c r="I133" s="23">
        <v>0</v>
      </c>
      <c r="J133" s="23">
        <v>0</v>
      </c>
      <c r="K133" s="23">
        <v>0</v>
      </c>
      <c r="L133" s="23">
        <v>0</v>
      </c>
      <c r="M133" s="23">
        <v>0</v>
      </c>
      <c r="N133" s="23">
        <v>0</v>
      </c>
      <c r="O133" s="23">
        <v>-3652633.76</v>
      </c>
      <c r="P133" s="23">
        <v>0</v>
      </c>
      <c r="Q133" s="23">
        <v>-3652633.76</v>
      </c>
    </row>
    <row r="134" spans="5:17" ht="51" x14ac:dyDescent="0.2">
      <c r="E134" s="8">
        <f t="shared" si="1"/>
        <v>115</v>
      </c>
      <c r="F134" s="21" t="s">
        <v>231</v>
      </c>
      <c r="G134" s="21" t="s">
        <v>232</v>
      </c>
      <c r="H134" s="22"/>
      <c r="I134" s="23">
        <v>4787410.75</v>
      </c>
      <c r="J134" s="23">
        <v>0</v>
      </c>
      <c r="K134" s="23">
        <v>4787410.75</v>
      </c>
      <c r="L134" s="23">
        <v>3474272.9</v>
      </c>
      <c r="M134" s="23">
        <v>0</v>
      </c>
      <c r="N134" s="23">
        <v>3474272.9</v>
      </c>
      <c r="O134" s="23">
        <v>87231345.390000001</v>
      </c>
      <c r="P134" s="23">
        <v>0</v>
      </c>
      <c r="Q134" s="23">
        <v>87231345.390000001</v>
      </c>
    </row>
    <row r="135" spans="5:17" ht="63.75" x14ac:dyDescent="0.2">
      <c r="E135" s="8">
        <f t="shared" si="1"/>
        <v>116</v>
      </c>
      <c r="F135" s="21" t="s">
        <v>233</v>
      </c>
      <c r="G135" s="21" t="s">
        <v>234</v>
      </c>
      <c r="H135" s="22" t="s">
        <v>35</v>
      </c>
      <c r="I135" s="23">
        <v>222064.5</v>
      </c>
      <c r="J135" s="23">
        <v>222064.5</v>
      </c>
      <c r="K135" s="23">
        <v>0</v>
      </c>
      <c r="L135" s="23">
        <v>222064.5</v>
      </c>
      <c r="M135" s="23">
        <v>222064.5</v>
      </c>
      <c r="N135" s="23">
        <v>0</v>
      </c>
      <c r="O135" s="23">
        <v>0</v>
      </c>
      <c r="P135" s="23">
        <v>0</v>
      </c>
      <c r="Q135" s="23">
        <v>0</v>
      </c>
    </row>
    <row r="136" spans="5:17" ht="63.75" x14ac:dyDescent="0.2">
      <c r="E136" s="8">
        <f t="shared" si="1"/>
        <v>117</v>
      </c>
      <c r="F136" s="21" t="s">
        <v>235</v>
      </c>
      <c r="G136" s="21" t="s">
        <v>236</v>
      </c>
      <c r="H136" s="22"/>
      <c r="I136" s="23">
        <v>222064.5</v>
      </c>
      <c r="J136" s="23">
        <v>222064.5</v>
      </c>
      <c r="K136" s="23">
        <v>0</v>
      </c>
      <c r="L136" s="23">
        <v>222064.5</v>
      </c>
      <c r="M136" s="23">
        <v>222064.5</v>
      </c>
      <c r="N136" s="23">
        <v>0</v>
      </c>
      <c r="O136" s="23">
        <v>0</v>
      </c>
      <c r="P136" s="23">
        <v>0</v>
      </c>
      <c r="Q136" s="23">
        <v>0</v>
      </c>
    </row>
    <row r="137" spans="5:17" ht="51" x14ac:dyDescent="0.2">
      <c r="E137" s="8">
        <f t="shared" si="1"/>
        <v>118</v>
      </c>
      <c r="F137" s="21" t="s">
        <v>237</v>
      </c>
      <c r="G137" s="21" t="s">
        <v>238</v>
      </c>
      <c r="H137" s="22"/>
      <c r="I137" s="23">
        <v>5009475.25</v>
      </c>
      <c r="J137" s="23">
        <v>222064.5</v>
      </c>
      <c r="K137" s="23">
        <v>4787410.75</v>
      </c>
      <c r="L137" s="23">
        <v>3696337.4</v>
      </c>
      <c r="M137" s="23">
        <v>222064.5</v>
      </c>
      <c r="N137" s="23">
        <v>3474272.9</v>
      </c>
      <c r="O137" s="23">
        <v>87231345.390000001</v>
      </c>
      <c r="P137" s="23">
        <v>0</v>
      </c>
      <c r="Q137" s="23">
        <v>87231345.390000001</v>
      </c>
    </row>
    <row r="138" spans="5:17" x14ac:dyDescent="0.2">
      <c r="E138" s="8">
        <f t="shared" si="1"/>
        <v>119</v>
      </c>
      <c r="F138" s="21" t="s">
        <v>239</v>
      </c>
      <c r="G138" s="21" t="s">
        <v>240</v>
      </c>
      <c r="H138" s="22" t="s">
        <v>35</v>
      </c>
      <c r="I138" s="23">
        <v>1336401.45</v>
      </c>
      <c r="J138" s="23">
        <v>1336401.45</v>
      </c>
      <c r="K138" s="23">
        <v>0</v>
      </c>
      <c r="L138" s="23">
        <v>697882.98</v>
      </c>
      <c r="M138" s="23">
        <v>697882.98</v>
      </c>
      <c r="N138" s="23">
        <v>0</v>
      </c>
      <c r="O138" s="23">
        <v>2292849.7000000002</v>
      </c>
      <c r="P138" s="23">
        <v>2292849.7000000002</v>
      </c>
      <c r="Q138" s="23">
        <v>0</v>
      </c>
    </row>
    <row r="139" spans="5:17" ht="38.25" x14ac:dyDescent="0.2">
      <c r="E139" s="8">
        <f t="shared" si="1"/>
        <v>120</v>
      </c>
      <c r="F139" s="21" t="s">
        <v>241</v>
      </c>
      <c r="G139" s="21" t="s">
        <v>242</v>
      </c>
      <c r="H139" s="22" t="s">
        <v>35</v>
      </c>
      <c r="I139" s="23">
        <v>2206416.67</v>
      </c>
      <c r="J139" s="23">
        <v>2206416.67</v>
      </c>
      <c r="K139" s="23">
        <v>0</v>
      </c>
      <c r="L139" s="23">
        <v>0</v>
      </c>
      <c r="M139" s="23">
        <v>0</v>
      </c>
      <c r="N139" s="23">
        <v>0</v>
      </c>
      <c r="O139" s="23">
        <v>2206416.67</v>
      </c>
      <c r="P139" s="23">
        <v>2206416.67</v>
      </c>
      <c r="Q139" s="23">
        <v>0</v>
      </c>
    </row>
    <row r="140" spans="5:17" ht="38.25" x14ac:dyDescent="0.2">
      <c r="E140" s="8">
        <f t="shared" si="1"/>
        <v>121</v>
      </c>
      <c r="F140" s="21" t="s">
        <v>243</v>
      </c>
      <c r="G140" s="21" t="s">
        <v>244</v>
      </c>
      <c r="H140" s="22" t="s">
        <v>35</v>
      </c>
      <c r="I140" s="23">
        <v>0</v>
      </c>
      <c r="J140" s="23">
        <v>0</v>
      </c>
      <c r="K140" s="23">
        <v>0</v>
      </c>
      <c r="L140" s="23">
        <v>0</v>
      </c>
      <c r="M140" s="23">
        <v>0</v>
      </c>
      <c r="N140" s="23">
        <v>0</v>
      </c>
      <c r="O140" s="23">
        <v>3782870</v>
      </c>
      <c r="P140" s="23">
        <v>3782870</v>
      </c>
      <c r="Q140" s="23">
        <v>0</v>
      </c>
    </row>
    <row r="141" spans="5:17" ht="38.25" x14ac:dyDescent="0.2">
      <c r="E141" s="8">
        <f t="shared" si="1"/>
        <v>122</v>
      </c>
      <c r="F141" s="21" t="s">
        <v>245</v>
      </c>
      <c r="G141" s="21" t="s">
        <v>246</v>
      </c>
      <c r="H141" s="22"/>
      <c r="I141" s="23">
        <v>3542818.12</v>
      </c>
      <c r="J141" s="23">
        <v>3542818.12</v>
      </c>
      <c r="K141" s="23">
        <v>0</v>
      </c>
      <c r="L141" s="23">
        <v>697882.98</v>
      </c>
      <c r="M141" s="23">
        <v>697882.98</v>
      </c>
      <c r="N141" s="23">
        <v>0</v>
      </c>
      <c r="O141" s="23">
        <v>8282136.3700000001</v>
      </c>
      <c r="P141" s="23">
        <v>8282136.3700000001</v>
      </c>
      <c r="Q141" s="23">
        <v>0</v>
      </c>
    </row>
    <row r="142" spans="5:17" ht="38.25" x14ac:dyDescent="0.2">
      <c r="E142" s="8">
        <f t="shared" si="1"/>
        <v>123</v>
      </c>
      <c r="F142" s="21" t="s">
        <v>247</v>
      </c>
      <c r="G142" s="21" t="s">
        <v>246</v>
      </c>
      <c r="H142" s="22"/>
      <c r="I142" s="23">
        <v>3542818.12</v>
      </c>
      <c r="J142" s="23">
        <v>3542818.12</v>
      </c>
      <c r="K142" s="23">
        <v>0</v>
      </c>
      <c r="L142" s="23">
        <v>697882.98</v>
      </c>
      <c r="M142" s="23">
        <v>697882.98</v>
      </c>
      <c r="N142" s="23">
        <v>0</v>
      </c>
      <c r="O142" s="23">
        <v>8282136.3700000001</v>
      </c>
      <c r="P142" s="23">
        <v>8282136.3700000001</v>
      </c>
      <c r="Q142" s="23">
        <v>0</v>
      </c>
    </row>
    <row r="143" spans="5:17" ht="25.5" x14ac:dyDescent="0.2">
      <c r="E143" s="8">
        <f t="shared" si="1"/>
        <v>124</v>
      </c>
      <c r="F143" s="21" t="s">
        <v>248</v>
      </c>
      <c r="G143" s="21" t="s">
        <v>249</v>
      </c>
      <c r="H143" s="22" t="s">
        <v>35</v>
      </c>
      <c r="I143" s="23">
        <v>2963804.2</v>
      </c>
      <c r="J143" s="23">
        <v>2963804.2</v>
      </c>
      <c r="K143" s="23">
        <v>0</v>
      </c>
      <c r="L143" s="23">
        <v>902957.11</v>
      </c>
      <c r="M143" s="23">
        <v>902957.11</v>
      </c>
      <c r="N143" s="23">
        <v>0</v>
      </c>
      <c r="O143" s="23">
        <v>6211176.79</v>
      </c>
      <c r="P143" s="23">
        <v>6211176.79</v>
      </c>
      <c r="Q143" s="23">
        <v>0</v>
      </c>
    </row>
    <row r="144" spans="5:17" ht="25.5" x14ac:dyDescent="0.2">
      <c r="E144" s="8">
        <f t="shared" si="1"/>
        <v>125</v>
      </c>
      <c r="F144" s="21" t="s">
        <v>250</v>
      </c>
      <c r="G144" s="21" t="s">
        <v>249</v>
      </c>
      <c r="H144" s="22"/>
      <c r="I144" s="23">
        <v>2963804.2</v>
      </c>
      <c r="J144" s="23">
        <v>2963804.2</v>
      </c>
      <c r="K144" s="23">
        <v>0</v>
      </c>
      <c r="L144" s="23">
        <v>902957.11</v>
      </c>
      <c r="M144" s="23">
        <v>902957.11</v>
      </c>
      <c r="N144" s="23">
        <v>0</v>
      </c>
      <c r="O144" s="23">
        <v>6211176.79</v>
      </c>
      <c r="P144" s="23">
        <v>6211176.79</v>
      </c>
      <c r="Q144" s="23">
        <v>0</v>
      </c>
    </row>
    <row r="145" spans="5:17" ht="38.25" x14ac:dyDescent="0.2">
      <c r="E145" s="8">
        <f t="shared" si="1"/>
        <v>126</v>
      </c>
      <c r="F145" s="21" t="s">
        <v>251</v>
      </c>
      <c r="G145" s="21" t="s">
        <v>252</v>
      </c>
      <c r="H145" s="22" t="s">
        <v>35</v>
      </c>
      <c r="I145" s="23">
        <v>10752451.09</v>
      </c>
      <c r="J145" s="23">
        <v>10752451.09</v>
      </c>
      <c r="K145" s="23">
        <v>0</v>
      </c>
      <c r="L145" s="23">
        <v>11920284.09</v>
      </c>
      <c r="M145" s="23">
        <v>11920284.09</v>
      </c>
      <c r="N145" s="23">
        <v>0</v>
      </c>
      <c r="O145" s="23">
        <v>7207375.6799999997</v>
      </c>
      <c r="P145" s="23">
        <v>7207375.6799999997</v>
      </c>
      <c r="Q145" s="23">
        <v>0</v>
      </c>
    </row>
    <row r="146" spans="5:17" ht="38.25" x14ac:dyDescent="0.2">
      <c r="E146" s="8">
        <f t="shared" si="1"/>
        <v>127</v>
      </c>
      <c r="F146" s="21" t="s">
        <v>253</v>
      </c>
      <c r="G146" s="21" t="s">
        <v>254</v>
      </c>
      <c r="H146" s="22" t="s">
        <v>35</v>
      </c>
      <c r="I146" s="23">
        <v>11773915.199999999</v>
      </c>
      <c r="J146" s="23">
        <v>11773915.199999999</v>
      </c>
      <c r="K146" s="23">
        <v>0</v>
      </c>
      <c r="L146" s="23">
        <v>13518530.279999999</v>
      </c>
      <c r="M146" s="23">
        <v>13518530.279999999</v>
      </c>
      <c r="N146" s="23">
        <v>0</v>
      </c>
      <c r="O146" s="23">
        <v>1713045.85</v>
      </c>
      <c r="P146" s="23">
        <v>1713045.85</v>
      </c>
      <c r="Q146" s="23">
        <v>0</v>
      </c>
    </row>
    <row r="147" spans="5:17" ht="51" x14ac:dyDescent="0.2">
      <c r="E147" s="8">
        <f t="shared" si="1"/>
        <v>128</v>
      </c>
      <c r="F147" s="21" t="s">
        <v>255</v>
      </c>
      <c r="G147" s="21" t="s">
        <v>256</v>
      </c>
      <c r="H147" s="22"/>
      <c r="I147" s="23">
        <v>22526366.289999999</v>
      </c>
      <c r="J147" s="23">
        <v>22526366.289999999</v>
      </c>
      <c r="K147" s="23">
        <v>0</v>
      </c>
      <c r="L147" s="23">
        <v>25438814.370000001</v>
      </c>
      <c r="M147" s="23">
        <v>25438814.370000001</v>
      </c>
      <c r="N147" s="23">
        <v>0</v>
      </c>
      <c r="O147" s="23">
        <v>8920421.5299999993</v>
      </c>
      <c r="P147" s="23">
        <v>8920421.5299999993</v>
      </c>
      <c r="Q147" s="23">
        <v>0</v>
      </c>
    </row>
    <row r="148" spans="5:17" ht="25.5" x14ac:dyDescent="0.2">
      <c r="E148" s="8">
        <f t="shared" ref="E148:E211" si="2">ROW($E148)-19</f>
        <v>129</v>
      </c>
      <c r="F148" s="21" t="s">
        <v>257</v>
      </c>
      <c r="G148" s="21" t="s">
        <v>258</v>
      </c>
      <c r="H148" s="22" t="s">
        <v>35</v>
      </c>
      <c r="I148" s="23">
        <v>0</v>
      </c>
      <c r="J148" s="23">
        <v>0</v>
      </c>
      <c r="K148" s="23">
        <v>0</v>
      </c>
      <c r="L148" s="23">
        <v>0</v>
      </c>
      <c r="M148" s="23">
        <v>0</v>
      </c>
      <c r="N148" s="23">
        <v>0</v>
      </c>
      <c r="O148" s="23">
        <v>3152638</v>
      </c>
      <c r="P148" s="23">
        <v>3152638</v>
      </c>
      <c r="Q148" s="23">
        <v>0</v>
      </c>
    </row>
    <row r="149" spans="5:17" ht="76.5" x14ac:dyDescent="0.2">
      <c r="E149" s="8">
        <f t="shared" si="2"/>
        <v>130</v>
      </c>
      <c r="F149" s="21" t="s">
        <v>259</v>
      </c>
      <c r="G149" s="21" t="s">
        <v>260</v>
      </c>
      <c r="H149" s="22" t="s">
        <v>35</v>
      </c>
      <c r="I149" s="23">
        <v>1668621.95</v>
      </c>
      <c r="J149" s="23">
        <v>1668621.95</v>
      </c>
      <c r="K149" s="23">
        <v>0</v>
      </c>
      <c r="L149" s="23">
        <v>1253934.26</v>
      </c>
      <c r="M149" s="23">
        <v>1253934.26</v>
      </c>
      <c r="N149" s="23">
        <v>0</v>
      </c>
      <c r="O149" s="23">
        <v>503774.36</v>
      </c>
      <c r="P149" s="23">
        <v>503774.36</v>
      </c>
      <c r="Q149" s="23">
        <v>0</v>
      </c>
    </row>
    <row r="150" spans="5:17" ht="51" x14ac:dyDescent="0.2">
      <c r="E150" s="8">
        <f t="shared" si="2"/>
        <v>131</v>
      </c>
      <c r="F150" s="21" t="s">
        <v>261</v>
      </c>
      <c r="G150" s="21" t="s">
        <v>262</v>
      </c>
      <c r="H150" s="22"/>
      <c r="I150" s="23">
        <v>1668621.95</v>
      </c>
      <c r="J150" s="23">
        <v>1668621.95</v>
      </c>
      <c r="K150" s="23">
        <v>0</v>
      </c>
      <c r="L150" s="23">
        <v>1253934.26</v>
      </c>
      <c r="M150" s="23">
        <v>1253934.26</v>
      </c>
      <c r="N150" s="23">
        <v>0</v>
      </c>
      <c r="O150" s="23">
        <v>3656412.36</v>
      </c>
      <c r="P150" s="23">
        <v>3656412.36</v>
      </c>
      <c r="Q150" s="23">
        <v>0</v>
      </c>
    </row>
    <row r="151" spans="5:17" ht="76.5" x14ac:dyDescent="0.2">
      <c r="E151" s="8">
        <f t="shared" si="2"/>
        <v>132</v>
      </c>
      <c r="F151" s="21" t="s">
        <v>263</v>
      </c>
      <c r="G151" s="21" t="s">
        <v>264</v>
      </c>
      <c r="H151" s="22" t="s">
        <v>35</v>
      </c>
      <c r="I151" s="23">
        <v>38797298275.589996</v>
      </c>
      <c r="J151" s="23">
        <v>14371914189.559999</v>
      </c>
      <c r="K151" s="23">
        <v>24425384086.029999</v>
      </c>
      <c r="L151" s="23">
        <v>38984478475.589996</v>
      </c>
      <c r="M151" s="23">
        <v>14371914189.559999</v>
      </c>
      <c r="N151" s="23">
        <v>24612564286.029999</v>
      </c>
      <c r="O151" s="23">
        <v>0</v>
      </c>
      <c r="P151" s="23">
        <v>0</v>
      </c>
      <c r="Q151" s="23">
        <v>0</v>
      </c>
    </row>
    <row r="152" spans="5:17" ht="63.75" x14ac:dyDescent="0.2">
      <c r="E152" s="8">
        <f t="shared" si="2"/>
        <v>133</v>
      </c>
      <c r="F152" s="21" t="s">
        <v>265</v>
      </c>
      <c r="G152" s="21" t="s">
        <v>266</v>
      </c>
      <c r="H152" s="22" t="s">
        <v>35</v>
      </c>
      <c r="I152" s="23">
        <v>2323564419.29</v>
      </c>
      <c r="J152" s="23">
        <v>2321453262.9699998</v>
      </c>
      <c r="K152" s="23">
        <v>2111156.3199999998</v>
      </c>
      <c r="L152" s="23">
        <v>2323564419.29</v>
      </c>
      <c r="M152" s="23">
        <v>2321453262.9699998</v>
      </c>
      <c r="N152" s="23">
        <v>2111156.3199999998</v>
      </c>
      <c r="O152" s="23">
        <v>0</v>
      </c>
      <c r="P152" s="23">
        <v>0</v>
      </c>
      <c r="Q152" s="23">
        <v>0</v>
      </c>
    </row>
    <row r="153" spans="5:17" ht="38.25" x14ac:dyDescent="0.2">
      <c r="E153" s="8">
        <f t="shared" si="2"/>
        <v>134</v>
      </c>
      <c r="F153" s="21" t="s">
        <v>267</v>
      </c>
      <c r="G153" s="21" t="s">
        <v>268</v>
      </c>
      <c r="H153" s="22" t="s">
        <v>35</v>
      </c>
      <c r="I153" s="23">
        <v>0</v>
      </c>
      <c r="J153" s="23">
        <v>0</v>
      </c>
      <c r="K153" s="23">
        <v>0</v>
      </c>
      <c r="L153" s="23">
        <v>4638.6099999999997</v>
      </c>
      <c r="M153" s="23">
        <v>4638.6099999999997</v>
      </c>
      <c r="N153" s="23">
        <v>0</v>
      </c>
      <c r="O153" s="23">
        <v>116077.09</v>
      </c>
      <c r="P153" s="23">
        <v>116077.09</v>
      </c>
      <c r="Q153" s="23">
        <v>0</v>
      </c>
    </row>
    <row r="154" spans="5:17" ht="63.75" x14ac:dyDescent="0.2">
      <c r="E154" s="8">
        <f t="shared" si="2"/>
        <v>135</v>
      </c>
      <c r="F154" s="21" t="s">
        <v>269</v>
      </c>
      <c r="G154" s="21" t="s">
        <v>270</v>
      </c>
      <c r="H154" s="22" t="s">
        <v>35</v>
      </c>
      <c r="I154" s="23">
        <v>11170289.640000001</v>
      </c>
      <c r="J154" s="23">
        <v>11170289.640000001</v>
      </c>
      <c r="K154" s="23">
        <v>0</v>
      </c>
      <c r="L154" s="23">
        <v>14511122.470000001</v>
      </c>
      <c r="M154" s="23">
        <v>14511122.470000001</v>
      </c>
      <c r="N154" s="23">
        <v>0</v>
      </c>
      <c r="O154" s="23">
        <v>38708305.350000001</v>
      </c>
      <c r="P154" s="23">
        <v>38708305.350000001</v>
      </c>
      <c r="Q154" s="23">
        <v>0</v>
      </c>
    </row>
    <row r="155" spans="5:17" ht="63.75" x14ac:dyDescent="0.2">
      <c r="E155" s="8">
        <f t="shared" si="2"/>
        <v>136</v>
      </c>
      <c r="F155" s="21" t="s">
        <v>271</v>
      </c>
      <c r="G155" s="21" t="s">
        <v>272</v>
      </c>
      <c r="H155" s="22"/>
      <c r="I155" s="23">
        <v>41132032984.519997</v>
      </c>
      <c r="J155" s="23">
        <v>16704537742.17</v>
      </c>
      <c r="K155" s="23">
        <v>24427495242.349998</v>
      </c>
      <c r="L155" s="23">
        <v>41322558655.959999</v>
      </c>
      <c r="M155" s="23">
        <v>16707883213.610001</v>
      </c>
      <c r="N155" s="23">
        <v>24614675442.349998</v>
      </c>
      <c r="O155" s="23">
        <v>38824382.439999998</v>
      </c>
      <c r="P155" s="23">
        <v>38824382.439999998</v>
      </c>
      <c r="Q155" s="23">
        <v>0</v>
      </c>
    </row>
    <row r="156" spans="5:17" ht="38.25" x14ac:dyDescent="0.2">
      <c r="E156" s="8">
        <f t="shared" si="2"/>
        <v>137</v>
      </c>
      <c r="F156" s="21" t="s">
        <v>273</v>
      </c>
      <c r="G156" s="21" t="s">
        <v>274</v>
      </c>
      <c r="H156" s="22" t="s">
        <v>35</v>
      </c>
      <c r="I156" s="23">
        <v>0</v>
      </c>
      <c r="J156" s="23">
        <v>0</v>
      </c>
      <c r="K156" s="23">
        <v>0</v>
      </c>
      <c r="L156" s="23">
        <v>3784.1</v>
      </c>
      <c r="M156" s="23">
        <v>3784.1</v>
      </c>
      <c r="N156" s="23">
        <v>0</v>
      </c>
      <c r="O156" s="23">
        <v>0</v>
      </c>
      <c r="P156" s="23">
        <v>0</v>
      </c>
      <c r="Q156" s="23">
        <v>0</v>
      </c>
    </row>
    <row r="157" spans="5:17" ht="63.75" x14ac:dyDescent="0.2">
      <c r="E157" s="8">
        <f t="shared" si="2"/>
        <v>138</v>
      </c>
      <c r="F157" s="21" t="s">
        <v>275</v>
      </c>
      <c r="G157" s="21" t="s">
        <v>276</v>
      </c>
      <c r="H157" s="22" t="s">
        <v>35</v>
      </c>
      <c r="I157" s="23">
        <v>0</v>
      </c>
      <c r="J157" s="23">
        <v>0</v>
      </c>
      <c r="K157" s="23">
        <v>0</v>
      </c>
      <c r="L157" s="23">
        <v>490.72</v>
      </c>
      <c r="M157" s="23">
        <v>490.72</v>
      </c>
      <c r="N157" s="23">
        <v>0</v>
      </c>
      <c r="O157" s="23">
        <v>3179.42</v>
      </c>
      <c r="P157" s="23">
        <v>3179.42</v>
      </c>
      <c r="Q157" s="23">
        <v>0</v>
      </c>
    </row>
    <row r="158" spans="5:17" ht="51" x14ac:dyDescent="0.2">
      <c r="E158" s="8">
        <f t="shared" si="2"/>
        <v>139</v>
      </c>
      <c r="F158" s="21" t="s">
        <v>277</v>
      </c>
      <c r="G158" s="21" t="s">
        <v>278</v>
      </c>
      <c r="H158" s="22"/>
      <c r="I158" s="23">
        <v>0</v>
      </c>
      <c r="J158" s="23">
        <v>0</v>
      </c>
      <c r="K158" s="23">
        <v>0</v>
      </c>
      <c r="L158" s="23">
        <v>4274.82</v>
      </c>
      <c r="M158" s="23">
        <v>4274.82</v>
      </c>
      <c r="N158" s="23">
        <v>0</v>
      </c>
      <c r="O158" s="23">
        <v>3179.42</v>
      </c>
      <c r="P158" s="23">
        <v>3179.42</v>
      </c>
      <c r="Q158" s="23">
        <v>0</v>
      </c>
    </row>
    <row r="159" spans="5:17" ht="38.25" x14ac:dyDescent="0.2">
      <c r="E159" s="8">
        <f t="shared" si="2"/>
        <v>140</v>
      </c>
      <c r="F159" s="21" t="s">
        <v>279</v>
      </c>
      <c r="G159" s="21" t="s">
        <v>280</v>
      </c>
      <c r="H159" s="22" t="s">
        <v>35</v>
      </c>
      <c r="I159" s="23">
        <v>699512.35</v>
      </c>
      <c r="J159" s="23">
        <v>699512.35</v>
      </c>
      <c r="K159" s="23">
        <v>0</v>
      </c>
      <c r="L159" s="23">
        <v>1019462.98</v>
      </c>
      <c r="M159" s="23">
        <v>1019462.98</v>
      </c>
      <c r="N159" s="23">
        <v>0</v>
      </c>
      <c r="O159" s="23">
        <v>1075151.81</v>
      </c>
      <c r="P159" s="23">
        <v>1075151.81</v>
      </c>
      <c r="Q159" s="23">
        <v>0</v>
      </c>
    </row>
    <row r="160" spans="5:17" ht="25.5" x14ac:dyDescent="0.2">
      <c r="E160" s="8">
        <f t="shared" si="2"/>
        <v>141</v>
      </c>
      <c r="F160" s="21" t="s">
        <v>281</v>
      </c>
      <c r="G160" s="21" t="s">
        <v>282</v>
      </c>
      <c r="H160" s="22" t="s">
        <v>35</v>
      </c>
      <c r="I160" s="23">
        <v>3420057.18</v>
      </c>
      <c r="J160" s="23">
        <v>3420057.18</v>
      </c>
      <c r="K160" s="23">
        <v>0</v>
      </c>
      <c r="L160" s="23">
        <v>4348295.26</v>
      </c>
      <c r="M160" s="23">
        <v>4348295.26</v>
      </c>
      <c r="N160" s="23">
        <v>0</v>
      </c>
      <c r="O160" s="23">
        <v>1612783.58</v>
      </c>
      <c r="P160" s="23">
        <v>1612783.58</v>
      </c>
      <c r="Q160" s="23">
        <v>0</v>
      </c>
    </row>
    <row r="161" spans="5:17" x14ac:dyDescent="0.2">
      <c r="E161" s="8">
        <f t="shared" si="2"/>
        <v>142</v>
      </c>
      <c r="F161" s="21" t="s">
        <v>283</v>
      </c>
      <c r="G161" s="21" t="s">
        <v>284</v>
      </c>
      <c r="H161" s="22"/>
      <c r="I161" s="23">
        <v>4119569.53</v>
      </c>
      <c r="J161" s="23">
        <v>4119569.53</v>
      </c>
      <c r="K161" s="23">
        <v>0</v>
      </c>
      <c r="L161" s="23">
        <v>5367758.24</v>
      </c>
      <c r="M161" s="23">
        <v>5367758.24</v>
      </c>
      <c r="N161" s="23">
        <v>0</v>
      </c>
      <c r="O161" s="23">
        <v>2687935.39</v>
      </c>
      <c r="P161" s="23">
        <v>2687935.39</v>
      </c>
      <c r="Q161" s="23">
        <v>0</v>
      </c>
    </row>
    <row r="162" spans="5:17" ht="63.75" x14ac:dyDescent="0.2">
      <c r="E162" s="8">
        <f t="shared" si="2"/>
        <v>143</v>
      </c>
      <c r="F162" s="21" t="s">
        <v>285</v>
      </c>
      <c r="G162" s="21" t="s">
        <v>286</v>
      </c>
      <c r="H162" s="22" t="s">
        <v>59</v>
      </c>
      <c r="I162" s="23">
        <v>36796.449999999997</v>
      </c>
      <c r="J162" s="23">
        <v>36796.449999999997</v>
      </c>
      <c r="K162" s="23">
        <v>0</v>
      </c>
      <c r="L162" s="23">
        <v>83490.91</v>
      </c>
      <c r="M162" s="23">
        <v>83490.91</v>
      </c>
      <c r="N162" s="23">
        <v>0</v>
      </c>
      <c r="O162" s="23">
        <v>-1011372.61</v>
      </c>
      <c r="P162" s="23">
        <v>-1011372.61</v>
      </c>
      <c r="Q162" s="23">
        <v>0</v>
      </c>
    </row>
    <row r="163" spans="5:17" ht="51" x14ac:dyDescent="0.2">
      <c r="E163" s="8">
        <f t="shared" si="2"/>
        <v>144</v>
      </c>
      <c r="F163" s="21" t="s">
        <v>287</v>
      </c>
      <c r="G163" s="21" t="s">
        <v>288</v>
      </c>
      <c r="H163" s="22" t="s">
        <v>59</v>
      </c>
      <c r="I163" s="23">
        <v>469990.25</v>
      </c>
      <c r="J163" s="23">
        <v>469990.25</v>
      </c>
      <c r="K163" s="23">
        <v>0</v>
      </c>
      <c r="L163" s="23">
        <v>52017.05</v>
      </c>
      <c r="M163" s="23">
        <v>52017.05</v>
      </c>
      <c r="N163" s="23">
        <v>0</v>
      </c>
      <c r="O163" s="23">
        <v>-33665041.689999998</v>
      </c>
      <c r="P163" s="23">
        <v>-33665041.689999998</v>
      </c>
      <c r="Q163" s="23">
        <v>0</v>
      </c>
    </row>
    <row r="164" spans="5:17" ht="38.25" x14ac:dyDescent="0.2">
      <c r="E164" s="8">
        <f t="shared" si="2"/>
        <v>145</v>
      </c>
      <c r="F164" s="21" t="s">
        <v>289</v>
      </c>
      <c r="G164" s="21" t="s">
        <v>290</v>
      </c>
      <c r="H164" s="22"/>
      <c r="I164" s="23">
        <v>506786.7</v>
      </c>
      <c r="J164" s="23">
        <v>506786.7</v>
      </c>
      <c r="K164" s="23">
        <v>0</v>
      </c>
      <c r="L164" s="23">
        <v>135507.96</v>
      </c>
      <c r="M164" s="23">
        <v>135507.96</v>
      </c>
      <c r="N164" s="23">
        <v>0</v>
      </c>
      <c r="O164" s="23">
        <v>-34676414.299999997</v>
      </c>
      <c r="P164" s="23">
        <v>-34676414.299999997</v>
      </c>
      <c r="Q164" s="23">
        <v>0</v>
      </c>
    </row>
    <row r="165" spans="5:17" x14ac:dyDescent="0.2">
      <c r="E165" s="8">
        <f t="shared" si="2"/>
        <v>146</v>
      </c>
      <c r="F165" s="21" t="s">
        <v>291</v>
      </c>
      <c r="G165" s="21" t="s">
        <v>292</v>
      </c>
      <c r="H165" s="22"/>
      <c r="I165" s="23">
        <v>41163818133.190002</v>
      </c>
      <c r="J165" s="23">
        <v>16736322890.84</v>
      </c>
      <c r="K165" s="23">
        <v>24427495242.349998</v>
      </c>
      <c r="L165" s="23">
        <v>41355661902.720001</v>
      </c>
      <c r="M165" s="23">
        <v>16740986460.370001</v>
      </c>
      <c r="N165" s="23">
        <v>24614675442.349998</v>
      </c>
      <c r="O165" s="23">
        <v>25627093.629999999</v>
      </c>
      <c r="P165" s="23">
        <v>25627093.629999999</v>
      </c>
      <c r="Q165" s="23">
        <v>0</v>
      </c>
    </row>
    <row r="166" spans="5:17" ht="25.5" x14ac:dyDescent="0.2">
      <c r="E166" s="8">
        <f t="shared" si="2"/>
        <v>147</v>
      </c>
      <c r="F166" s="21" t="s">
        <v>293</v>
      </c>
      <c r="G166" s="21" t="s">
        <v>294</v>
      </c>
      <c r="H166" s="22" t="s">
        <v>35</v>
      </c>
      <c r="I166" s="23">
        <v>133967443678.00999</v>
      </c>
      <c r="J166" s="23">
        <v>110786397696.78999</v>
      </c>
      <c r="K166" s="23">
        <v>23181045981.220001</v>
      </c>
      <c r="L166" s="23">
        <v>133961752569.74001</v>
      </c>
      <c r="M166" s="23">
        <v>110780137676.14999</v>
      </c>
      <c r="N166" s="23">
        <v>23181614893.59</v>
      </c>
      <c r="O166" s="23">
        <v>5839378.9000000004</v>
      </c>
      <c r="P166" s="23">
        <v>1678047.6</v>
      </c>
      <c r="Q166" s="23">
        <v>4161331.3</v>
      </c>
    </row>
    <row r="167" spans="5:17" x14ac:dyDescent="0.2">
      <c r="E167" s="8">
        <f t="shared" si="2"/>
        <v>148</v>
      </c>
      <c r="F167" s="21" t="s">
        <v>295</v>
      </c>
      <c r="G167" s="21" t="s">
        <v>296</v>
      </c>
      <c r="H167" s="22"/>
      <c r="I167" s="23">
        <v>133967443678.00999</v>
      </c>
      <c r="J167" s="23">
        <v>110786397696.78999</v>
      </c>
      <c r="K167" s="23">
        <v>23181045981.220001</v>
      </c>
      <c r="L167" s="23">
        <v>133961752569.74001</v>
      </c>
      <c r="M167" s="23">
        <v>110780137676.14999</v>
      </c>
      <c r="N167" s="23">
        <v>23181614893.59</v>
      </c>
      <c r="O167" s="23">
        <v>5839378.9000000004</v>
      </c>
      <c r="P167" s="23">
        <v>1678047.6</v>
      </c>
      <c r="Q167" s="23">
        <v>4161331.3</v>
      </c>
    </row>
    <row r="168" spans="5:17" ht="38.25" x14ac:dyDescent="0.2">
      <c r="E168" s="8">
        <f t="shared" si="2"/>
        <v>149</v>
      </c>
      <c r="F168" s="21" t="s">
        <v>297</v>
      </c>
      <c r="G168" s="21" t="s">
        <v>298</v>
      </c>
      <c r="H168" s="22"/>
      <c r="I168" s="23">
        <v>133967443678.00999</v>
      </c>
      <c r="J168" s="23">
        <v>110786397696.78999</v>
      </c>
      <c r="K168" s="23">
        <v>23181045981.220001</v>
      </c>
      <c r="L168" s="23">
        <v>133961752569.74001</v>
      </c>
      <c r="M168" s="23">
        <v>110780137676.14999</v>
      </c>
      <c r="N168" s="23">
        <v>23181614893.59</v>
      </c>
      <c r="O168" s="23">
        <v>5839378.9000000004</v>
      </c>
      <c r="P168" s="23">
        <v>1678047.6</v>
      </c>
      <c r="Q168" s="23">
        <v>4161331.3</v>
      </c>
    </row>
    <row r="169" spans="5:17" ht="38.25" x14ac:dyDescent="0.2">
      <c r="E169" s="8">
        <f t="shared" si="2"/>
        <v>150</v>
      </c>
      <c r="F169" s="21" t="s">
        <v>299</v>
      </c>
      <c r="G169" s="21" t="s">
        <v>300</v>
      </c>
      <c r="H169" s="22" t="s">
        <v>35</v>
      </c>
      <c r="I169" s="23">
        <v>39459481206.089996</v>
      </c>
      <c r="J169" s="23">
        <v>0</v>
      </c>
      <c r="K169" s="23">
        <v>39459481206.089996</v>
      </c>
      <c r="L169" s="23">
        <v>39420168391.379997</v>
      </c>
      <c r="M169" s="23">
        <v>0</v>
      </c>
      <c r="N169" s="23">
        <v>39420168391.379997</v>
      </c>
      <c r="O169" s="23">
        <v>41934744.490000002</v>
      </c>
      <c r="P169" s="23">
        <v>0</v>
      </c>
      <c r="Q169" s="23">
        <v>41934744.490000002</v>
      </c>
    </row>
    <row r="170" spans="5:17" ht="51" x14ac:dyDescent="0.2">
      <c r="E170" s="8">
        <f t="shared" si="2"/>
        <v>151</v>
      </c>
      <c r="F170" s="21" t="s">
        <v>301</v>
      </c>
      <c r="G170" s="21" t="s">
        <v>302</v>
      </c>
      <c r="H170" s="22" t="s">
        <v>59</v>
      </c>
      <c r="I170" s="23">
        <v>0</v>
      </c>
      <c r="J170" s="23">
        <v>0</v>
      </c>
      <c r="K170" s="23">
        <v>0</v>
      </c>
      <c r="L170" s="23">
        <v>0</v>
      </c>
      <c r="M170" s="23">
        <v>0</v>
      </c>
      <c r="N170" s="23">
        <v>0</v>
      </c>
      <c r="O170" s="23">
        <v>-41934744.490000002</v>
      </c>
      <c r="P170" s="23">
        <v>-41934744.490000002</v>
      </c>
      <c r="Q170" s="23">
        <v>0</v>
      </c>
    </row>
    <row r="171" spans="5:17" ht="38.25" x14ac:dyDescent="0.2">
      <c r="E171" s="8">
        <f t="shared" si="2"/>
        <v>152</v>
      </c>
      <c r="F171" s="21" t="s">
        <v>303</v>
      </c>
      <c r="G171" s="21" t="s">
        <v>300</v>
      </c>
      <c r="H171" s="22"/>
      <c r="I171" s="23">
        <v>39459481206.089996</v>
      </c>
      <c r="J171" s="23">
        <v>0</v>
      </c>
      <c r="K171" s="23">
        <v>39459481206.089996</v>
      </c>
      <c r="L171" s="23">
        <v>39420168391.379997</v>
      </c>
      <c r="M171" s="23">
        <v>0</v>
      </c>
      <c r="N171" s="23">
        <v>39420168391.379997</v>
      </c>
      <c r="O171" s="23">
        <v>0</v>
      </c>
      <c r="P171" s="23">
        <v>-41934744.490000002</v>
      </c>
      <c r="Q171" s="23">
        <v>41934744.490000002</v>
      </c>
    </row>
    <row r="172" spans="5:17" ht="38.25" x14ac:dyDescent="0.2">
      <c r="E172" s="8">
        <f t="shared" si="2"/>
        <v>153</v>
      </c>
      <c r="F172" s="21" t="s">
        <v>304</v>
      </c>
      <c r="G172" s="21" t="s">
        <v>300</v>
      </c>
      <c r="H172" s="22"/>
      <c r="I172" s="23">
        <v>39459481206.089996</v>
      </c>
      <c r="J172" s="23">
        <v>0</v>
      </c>
      <c r="K172" s="23">
        <v>39459481206.089996</v>
      </c>
      <c r="L172" s="23">
        <v>39420168391.379997</v>
      </c>
      <c r="M172" s="23">
        <v>0</v>
      </c>
      <c r="N172" s="23">
        <v>39420168391.379997</v>
      </c>
      <c r="O172" s="23">
        <v>0</v>
      </c>
      <c r="P172" s="23">
        <v>-41934744.490000002</v>
      </c>
      <c r="Q172" s="23">
        <v>41934744.490000002</v>
      </c>
    </row>
    <row r="173" spans="5:17" ht="38.25" x14ac:dyDescent="0.2">
      <c r="E173" s="8">
        <f t="shared" si="2"/>
        <v>154</v>
      </c>
      <c r="F173" s="21" t="s">
        <v>305</v>
      </c>
      <c r="G173" s="21" t="s">
        <v>224</v>
      </c>
      <c r="H173" s="22"/>
      <c r="I173" s="23">
        <v>214599295310.66</v>
      </c>
      <c r="J173" s="23">
        <v>127526485470.25</v>
      </c>
      <c r="K173" s="23">
        <v>87072809840.410004</v>
      </c>
      <c r="L173" s="23">
        <v>214741977084.22</v>
      </c>
      <c r="M173" s="23">
        <v>127522044084</v>
      </c>
      <c r="N173" s="23">
        <v>87219933000.220001</v>
      </c>
      <c r="O173" s="23">
        <v>126979954.29000001</v>
      </c>
      <c r="P173" s="23">
        <v>-6347466.8899999997</v>
      </c>
      <c r="Q173" s="23">
        <v>133327421.18000001</v>
      </c>
    </row>
    <row r="174" spans="5:17" ht="25.5" x14ac:dyDescent="0.2">
      <c r="E174" s="8">
        <f t="shared" si="2"/>
        <v>155</v>
      </c>
      <c r="F174" s="21" t="s">
        <v>306</v>
      </c>
      <c r="G174" s="21" t="s">
        <v>307</v>
      </c>
      <c r="H174" s="22"/>
      <c r="I174" s="23"/>
      <c r="J174" s="23"/>
      <c r="K174" s="23"/>
      <c r="L174" s="23"/>
      <c r="M174" s="23"/>
      <c r="N174" s="23"/>
      <c r="O174" s="23"/>
      <c r="P174" s="23"/>
      <c r="Q174" s="23"/>
    </row>
    <row r="175" spans="5:17" x14ac:dyDescent="0.2">
      <c r="E175" s="8">
        <f t="shared" si="2"/>
        <v>156</v>
      </c>
      <c r="F175" s="21" t="s">
        <v>308</v>
      </c>
      <c r="G175" s="21" t="s">
        <v>309</v>
      </c>
      <c r="H175" s="22" t="s">
        <v>35</v>
      </c>
      <c r="I175" s="23">
        <v>6002286.8399999999</v>
      </c>
      <c r="J175" s="23">
        <v>6002286.8399999999</v>
      </c>
      <c r="K175" s="23">
        <v>0</v>
      </c>
      <c r="L175" s="23">
        <v>1530</v>
      </c>
      <c r="M175" s="23">
        <v>1530</v>
      </c>
      <c r="N175" s="23">
        <v>0</v>
      </c>
      <c r="O175" s="23">
        <v>127808694.56999999</v>
      </c>
      <c r="P175" s="23">
        <v>127808694.56999999</v>
      </c>
      <c r="Q175" s="23">
        <v>0</v>
      </c>
    </row>
    <row r="176" spans="5:17" ht="38.25" x14ac:dyDescent="0.2">
      <c r="E176" s="8">
        <f t="shared" si="2"/>
        <v>157</v>
      </c>
      <c r="F176" s="21" t="s">
        <v>310</v>
      </c>
      <c r="G176" s="21" t="s">
        <v>311</v>
      </c>
      <c r="H176" s="22" t="s">
        <v>59</v>
      </c>
      <c r="I176" s="23">
        <v>1530</v>
      </c>
      <c r="J176" s="23">
        <v>1530</v>
      </c>
      <c r="K176" s="23">
        <v>0</v>
      </c>
      <c r="L176" s="23">
        <v>534308.43999999994</v>
      </c>
      <c r="M176" s="23">
        <v>534308.43999999994</v>
      </c>
      <c r="N176" s="23">
        <v>0</v>
      </c>
      <c r="O176" s="23">
        <v>-46867732.729999997</v>
      </c>
      <c r="P176" s="23">
        <v>-46867732.729999997</v>
      </c>
      <c r="Q176" s="23">
        <v>0</v>
      </c>
    </row>
    <row r="177" spans="5:17" x14ac:dyDescent="0.2">
      <c r="E177" s="8">
        <f t="shared" si="2"/>
        <v>158</v>
      </c>
      <c r="F177" s="21" t="s">
        <v>312</v>
      </c>
      <c r="G177" s="21" t="s">
        <v>309</v>
      </c>
      <c r="H177" s="22"/>
      <c r="I177" s="23">
        <v>6003816.8399999999</v>
      </c>
      <c r="J177" s="23">
        <v>6003816.8399999999</v>
      </c>
      <c r="K177" s="23">
        <v>0</v>
      </c>
      <c r="L177" s="23">
        <v>535838.43999999994</v>
      </c>
      <c r="M177" s="23">
        <v>535838.43999999994</v>
      </c>
      <c r="N177" s="23">
        <v>0</v>
      </c>
      <c r="O177" s="23">
        <v>80940961.840000004</v>
      </c>
      <c r="P177" s="23">
        <v>80940961.840000004</v>
      </c>
      <c r="Q177" s="23">
        <v>0</v>
      </c>
    </row>
    <row r="178" spans="5:17" ht="63.75" x14ac:dyDescent="0.2">
      <c r="E178" s="8">
        <f t="shared" si="2"/>
        <v>159</v>
      </c>
      <c r="F178" s="21" t="s">
        <v>313</v>
      </c>
      <c r="G178" s="21" t="s">
        <v>314</v>
      </c>
      <c r="H178" s="22" t="s">
        <v>35</v>
      </c>
      <c r="I178" s="23">
        <v>4005805.84</v>
      </c>
      <c r="J178" s="23">
        <v>4005805.84</v>
      </c>
      <c r="K178" s="23">
        <v>0</v>
      </c>
      <c r="L178" s="23">
        <v>6002286.8399999999</v>
      </c>
      <c r="M178" s="23">
        <v>6002286.8399999999</v>
      </c>
      <c r="N178" s="23">
        <v>0</v>
      </c>
      <c r="O178" s="23">
        <v>3823998</v>
      </c>
      <c r="P178" s="23">
        <v>3823998</v>
      </c>
      <c r="Q178" s="23">
        <v>0</v>
      </c>
    </row>
    <row r="179" spans="5:17" ht="25.5" x14ac:dyDescent="0.2">
      <c r="E179" s="8">
        <f t="shared" si="2"/>
        <v>160</v>
      </c>
      <c r="F179" s="21" t="s">
        <v>315</v>
      </c>
      <c r="G179" s="21" t="s">
        <v>316</v>
      </c>
      <c r="H179" s="22"/>
      <c r="I179" s="23">
        <v>4005805.84</v>
      </c>
      <c r="J179" s="23">
        <v>4005805.84</v>
      </c>
      <c r="K179" s="23">
        <v>0</v>
      </c>
      <c r="L179" s="23">
        <v>6002286.8399999999</v>
      </c>
      <c r="M179" s="23">
        <v>6002286.8399999999</v>
      </c>
      <c r="N179" s="23">
        <v>0</v>
      </c>
      <c r="O179" s="23">
        <v>3823998</v>
      </c>
      <c r="P179" s="23">
        <v>3823998</v>
      </c>
      <c r="Q179" s="23">
        <v>0</v>
      </c>
    </row>
    <row r="180" spans="5:17" x14ac:dyDescent="0.2">
      <c r="E180" s="8">
        <f t="shared" si="2"/>
        <v>161</v>
      </c>
      <c r="F180" s="21" t="s">
        <v>317</v>
      </c>
      <c r="G180" s="21" t="s">
        <v>309</v>
      </c>
      <c r="H180" s="22"/>
      <c r="I180" s="23">
        <v>10009622.68</v>
      </c>
      <c r="J180" s="23">
        <v>10009622.68</v>
      </c>
      <c r="K180" s="23">
        <v>0</v>
      </c>
      <c r="L180" s="23">
        <v>6538125.2800000003</v>
      </c>
      <c r="M180" s="23">
        <v>6538125.2800000003</v>
      </c>
      <c r="N180" s="23">
        <v>0</v>
      </c>
      <c r="O180" s="23">
        <v>84764959.840000004</v>
      </c>
      <c r="P180" s="23">
        <v>84764959.840000004</v>
      </c>
      <c r="Q180" s="23">
        <v>0</v>
      </c>
    </row>
    <row r="181" spans="5:17" x14ac:dyDescent="0.2">
      <c r="E181" s="8">
        <f t="shared" si="2"/>
        <v>162</v>
      </c>
      <c r="F181" s="21" t="s">
        <v>318</v>
      </c>
      <c r="G181" s="21" t="s">
        <v>319</v>
      </c>
      <c r="H181" s="22" t="s">
        <v>35</v>
      </c>
      <c r="I181" s="23">
        <v>2339709.98</v>
      </c>
      <c r="J181" s="23">
        <v>2339709.98</v>
      </c>
      <c r="K181" s="23">
        <v>0</v>
      </c>
      <c r="L181" s="23">
        <v>15220.8</v>
      </c>
      <c r="M181" s="23">
        <v>15220.8</v>
      </c>
      <c r="N181" s="23">
        <v>0</v>
      </c>
      <c r="O181" s="23">
        <v>196177235.91</v>
      </c>
      <c r="P181" s="23">
        <v>196177235.91</v>
      </c>
      <c r="Q181" s="23">
        <v>0</v>
      </c>
    </row>
    <row r="182" spans="5:17" x14ac:dyDescent="0.2">
      <c r="E182" s="8">
        <f t="shared" si="2"/>
        <v>163</v>
      </c>
      <c r="F182" s="21" t="s">
        <v>320</v>
      </c>
      <c r="G182" s="21" t="s">
        <v>321</v>
      </c>
      <c r="H182" s="22" t="s">
        <v>59</v>
      </c>
      <c r="I182" s="23">
        <v>15220.8</v>
      </c>
      <c r="J182" s="23">
        <v>15220.8</v>
      </c>
      <c r="K182" s="23">
        <v>0</v>
      </c>
      <c r="L182" s="23">
        <v>1051217.07</v>
      </c>
      <c r="M182" s="23">
        <v>1051217.07</v>
      </c>
      <c r="N182" s="23">
        <v>0</v>
      </c>
      <c r="O182" s="23">
        <v>-88604018.950000003</v>
      </c>
      <c r="P182" s="23">
        <v>-88604018.950000003</v>
      </c>
      <c r="Q182" s="23">
        <v>0</v>
      </c>
    </row>
    <row r="183" spans="5:17" x14ac:dyDescent="0.2">
      <c r="E183" s="8">
        <f t="shared" si="2"/>
        <v>164</v>
      </c>
      <c r="F183" s="21" t="s">
        <v>322</v>
      </c>
      <c r="G183" s="21" t="s">
        <v>319</v>
      </c>
      <c r="H183" s="22"/>
      <c r="I183" s="23">
        <v>2354930.7799999998</v>
      </c>
      <c r="J183" s="23">
        <v>2354930.7799999998</v>
      </c>
      <c r="K183" s="23">
        <v>0</v>
      </c>
      <c r="L183" s="23">
        <v>1066437.8700000001</v>
      </c>
      <c r="M183" s="23">
        <v>1066437.8700000001</v>
      </c>
      <c r="N183" s="23">
        <v>0</v>
      </c>
      <c r="O183" s="23">
        <v>107573216.95999999</v>
      </c>
      <c r="P183" s="23">
        <v>107573216.95999999</v>
      </c>
      <c r="Q183" s="23">
        <v>0</v>
      </c>
    </row>
    <row r="184" spans="5:17" ht="25.5" x14ac:dyDescent="0.2">
      <c r="E184" s="8">
        <f t="shared" si="2"/>
        <v>165</v>
      </c>
      <c r="F184" s="21" t="s">
        <v>323</v>
      </c>
      <c r="G184" s="21" t="s">
        <v>324</v>
      </c>
      <c r="H184" s="22" t="s">
        <v>35</v>
      </c>
      <c r="I184" s="23">
        <v>0</v>
      </c>
      <c r="J184" s="23">
        <v>0</v>
      </c>
      <c r="K184" s="23">
        <v>0</v>
      </c>
      <c r="L184" s="23">
        <v>0</v>
      </c>
      <c r="M184" s="23">
        <v>0</v>
      </c>
      <c r="N184" s="23">
        <v>0</v>
      </c>
      <c r="O184" s="23">
        <v>62172650</v>
      </c>
      <c r="P184" s="23">
        <v>62172650</v>
      </c>
      <c r="Q184" s="23">
        <v>0</v>
      </c>
    </row>
    <row r="185" spans="5:17" ht="25.5" x14ac:dyDescent="0.2">
      <c r="E185" s="8">
        <f t="shared" si="2"/>
        <v>166</v>
      </c>
      <c r="F185" s="21" t="s">
        <v>325</v>
      </c>
      <c r="G185" s="21" t="s">
        <v>326</v>
      </c>
      <c r="H185" s="22"/>
      <c r="I185" s="23">
        <v>0</v>
      </c>
      <c r="J185" s="23">
        <v>0</v>
      </c>
      <c r="K185" s="23">
        <v>0</v>
      </c>
      <c r="L185" s="23">
        <v>0</v>
      </c>
      <c r="M185" s="23">
        <v>0</v>
      </c>
      <c r="N185" s="23">
        <v>0</v>
      </c>
      <c r="O185" s="23">
        <v>62172650</v>
      </c>
      <c r="P185" s="23">
        <v>62172650</v>
      </c>
      <c r="Q185" s="23">
        <v>0</v>
      </c>
    </row>
    <row r="186" spans="5:17" ht="76.5" x14ac:dyDescent="0.2">
      <c r="E186" s="8">
        <f t="shared" si="2"/>
        <v>167</v>
      </c>
      <c r="F186" s="21" t="s">
        <v>327</v>
      </c>
      <c r="G186" s="21" t="s">
        <v>328</v>
      </c>
      <c r="H186" s="22" t="s">
        <v>35</v>
      </c>
      <c r="I186" s="23">
        <v>1197937.97</v>
      </c>
      <c r="J186" s="23">
        <v>1197937.97</v>
      </c>
      <c r="K186" s="23">
        <v>0</v>
      </c>
      <c r="L186" s="23">
        <v>2812778.87</v>
      </c>
      <c r="M186" s="23">
        <v>2812778.87</v>
      </c>
      <c r="N186" s="23">
        <v>0</v>
      </c>
      <c r="O186" s="23">
        <v>3397501.32</v>
      </c>
      <c r="P186" s="23">
        <v>3397501.32</v>
      </c>
      <c r="Q186" s="23">
        <v>0</v>
      </c>
    </row>
    <row r="187" spans="5:17" ht="25.5" x14ac:dyDescent="0.2">
      <c r="E187" s="8">
        <f t="shared" si="2"/>
        <v>168</v>
      </c>
      <c r="F187" s="21" t="s">
        <v>329</v>
      </c>
      <c r="G187" s="21" t="s">
        <v>330</v>
      </c>
      <c r="H187" s="22"/>
      <c r="I187" s="23">
        <v>1197937.97</v>
      </c>
      <c r="J187" s="23">
        <v>1197937.97</v>
      </c>
      <c r="K187" s="23">
        <v>0</v>
      </c>
      <c r="L187" s="23">
        <v>2812778.87</v>
      </c>
      <c r="M187" s="23">
        <v>2812778.87</v>
      </c>
      <c r="N187" s="23">
        <v>0</v>
      </c>
      <c r="O187" s="23">
        <v>3397501.32</v>
      </c>
      <c r="P187" s="23">
        <v>3397501.32</v>
      </c>
      <c r="Q187" s="23">
        <v>0</v>
      </c>
    </row>
    <row r="188" spans="5:17" x14ac:dyDescent="0.2">
      <c r="E188" s="8">
        <f t="shared" si="2"/>
        <v>169</v>
      </c>
      <c r="F188" s="21" t="s">
        <v>331</v>
      </c>
      <c r="G188" s="21" t="s">
        <v>319</v>
      </c>
      <c r="H188" s="22"/>
      <c r="I188" s="23">
        <v>3552868.75</v>
      </c>
      <c r="J188" s="23">
        <v>3552868.75</v>
      </c>
      <c r="K188" s="23">
        <v>0</v>
      </c>
      <c r="L188" s="23">
        <v>3879216.74</v>
      </c>
      <c r="M188" s="23">
        <v>3879216.74</v>
      </c>
      <c r="N188" s="23">
        <v>0</v>
      </c>
      <c r="O188" s="23">
        <v>173143368.28</v>
      </c>
      <c r="P188" s="23">
        <v>173143368.28</v>
      </c>
      <c r="Q188" s="23">
        <v>0</v>
      </c>
    </row>
    <row r="189" spans="5:17" ht="25.5" x14ac:dyDescent="0.2">
      <c r="E189" s="8">
        <f t="shared" si="2"/>
        <v>170</v>
      </c>
      <c r="F189" s="21" t="s">
        <v>332</v>
      </c>
      <c r="G189" s="21" t="s">
        <v>333</v>
      </c>
      <c r="H189" s="22" t="s">
        <v>35</v>
      </c>
      <c r="I189" s="23">
        <v>1372936.78</v>
      </c>
      <c r="J189" s="23">
        <v>1372936.78</v>
      </c>
      <c r="K189" s="23">
        <v>0</v>
      </c>
      <c r="L189" s="23">
        <v>17852.259999999998</v>
      </c>
      <c r="M189" s="23">
        <v>17852.259999999998</v>
      </c>
      <c r="N189" s="23">
        <v>0</v>
      </c>
      <c r="O189" s="23">
        <v>36963892.25</v>
      </c>
      <c r="P189" s="23">
        <v>36963892.25</v>
      </c>
      <c r="Q189" s="23">
        <v>0</v>
      </c>
    </row>
    <row r="190" spans="5:17" ht="25.5" x14ac:dyDescent="0.2">
      <c r="E190" s="8">
        <f t="shared" si="2"/>
        <v>171</v>
      </c>
      <c r="F190" s="21" t="s">
        <v>334</v>
      </c>
      <c r="G190" s="21" t="s">
        <v>335</v>
      </c>
      <c r="H190" s="22" t="s">
        <v>59</v>
      </c>
      <c r="I190" s="23">
        <v>17852.259999999998</v>
      </c>
      <c r="J190" s="23">
        <v>17852.259999999998</v>
      </c>
      <c r="K190" s="23">
        <v>0</v>
      </c>
      <c r="L190" s="23">
        <v>564013.41</v>
      </c>
      <c r="M190" s="23">
        <v>564013.41</v>
      </c>
      <c r="N190" s="23">
        <v>0</v>
      </c>
      <c r="O190" s="23">
        <v>-33145694.789999999</v>
      </c>
      <c r="P190" s="23">
        <v>-33145694.789999999</v>
      </c>
      <c r="Q190" s="23">
        <v>0</v>
      </c>
    </row>
    <row r="191" spans="5:17" ht="25.5" x14ac:dyDescent="0.2">
      <c r="E191" s="8">
        <f t="shared" si="2"/>
        <v>172</v>
      </c>
      <c r="F191" s="21" t="s">
        <v>336</v>
      </c>
      <c r="G191" s="21" t="s">
        <v>337</v>
      </c>
      <c r="H191" s="22"/>
      <c r="I191" s="23">
        <v>1390789.04</v>
      </c>
      <c r="J191" s="23">
        <v>1390789.04</v>
      </c>
      <c r="K191" s="23">
        <v>0</v>
      </c>
      <c r="L191" s="23">
        <v>581865.67000000004</v>
      </c>
      <c r="M191" s="23">
        <v>581865.67000000004</v>
      </c>
      <c r="N191" s="23">
        <v>0</v>
      </c>
      <c r="O191" s="23">
        <v>3818197.46</v>
      </c>
      <c r="P191" s="23">
        <v>3818197.46</v>
      </c>
      <c r="Q191" s="23">
        <v>0</v>
      </c>
    </row>
    <row r="192" spans="5:17" ht="51" x14ac:dyDescent="0.2">
      <c r="E192" s="8">
        <f t="shared" si="2"/>
        <v>173</v>
      </c>
      <c r="F192" s="21" t="s">
        <v>338</v>
      </c>
      <c r="G192" s="21" t="s">
        <v>339</v>
      </c>
      <c r="H192" s="22" t="s">
        <v>35</v>
      </c>
      <c r="I192" s="23">
        <v>2538785.4900000002</v>
      </c>
      <c r="J192" s="23">
        <v>2538785.4900000002</v>
      </c>
      <c r="K192" s="23">
        <v>0</v>
      </c>
      <c r="L192" s="23">
        <v>899867.89</v>
      </c>
      <c r="M192" s="23">
        <v>899867.89</v>
      </c>
      <c r="N192" s="23">
        <v>0</v>
      </c>
      <c r="O192" s="23">
        <v>2319429.6</v>
      </c>
      <c r="P192" s="23">
        <v>2319429.6</v>
      </c>
      <c r="Q192" s="23">
        <v>0</v>
      </c>
    </row>
    <row r="193" spans="5:17" ht="51" x14ac:dyDescent="0.2">
      <c r="E193" s="8">
        <f t="shared" si="2"/>
        <v>174</v>
      </c>
      <c r="F193" s="21" t="s">
        <v>340</v>
      </c>
      <c r="G193" s="21" t="s">
        <v>341</v>
      </c>
      <c r="H193" s="22"/>
      <c r="I193" s="23">
        <v>2538785.4900000002</v>
      </c>
      <c r="J193" s="23">
        <v>2538785.4900000002</v>
      </c>
      <c r="K193" s="23">
        <v>0</v>
      </c>
      <c r="L193" s="23">
        <v>899867.89</v>
      </c>
      <c r="M193" s="23">
        <v>899867.89</v>
      </c>
      <c r="N193" s="23">
        <v>0</v>
      </c>
      <c r="O193" s="23">
        <v>2319429.6</v>
      </c>
      <c r="P193" s="23">
        <v>2319429.6</v>
      </c>
      <c r="Q193" s="23">
        <v>0</v>
      </c>
    </row>
    <row r="194" spans="5:17" ht="25.5" x14ac:dyDescent="0.2">
      <c r="E194" s="8">
        <f t="shared" si="2"/>
        <v>175</v>
      </c>
      <c r="F194" s="21" t="s">
        <v>342</v>
      </c>
      <c r="G194" s="21" t="s">
        <v>343</v>
      </c>
      <c r="H194" s="22"/>
      <c r="I194" s="23">
        <v>3929574.53</v>
      </c>
      <c r="J194" s="23">
        <v>3929574.53</v>
      </c>
      <c r="K194" s="23">
        <v>0</v>
      </c>
      <c r="L194" s="23">
        <v>1481733.56</v>
      </c>
      <c r="M194" s="23">
        <v>1481733.56</v>
      </c>
      <c r="N194" s="23">
        <v>0</v>
      </c>
      <c r="O194" s="23">
        <v>6137627.0599999996</v>
      </c>
      <c r="P194" s="23">
        <v>6137627.0599999996</v>
      </c>
      <c r="Q194" s="23">
        <v>0</v>
      </c>
    </row>
    <row r="195" spans="5:17" ht="25.5" x14ac:dyDescent="0.2">
      <c r="E195" s="8">
        <f t="shared" si="2"/>
        <v>176</v>
      </c>
      <c r="F195" s="21" t="s">
        <v>344</v>
      </c>
      <c r="G195" s="21" t="s">
        <v>345</v>
      </c>
      <c r="H195" s="22" t="s">
        <v>35</v>
      </c>
      <c r="I195" s="23">
        <v>189346.22</v>
      </c>
      <c r="J195" s="23">
        <v>189346.22</v>
      </c>
      <c r="K195" s="23">
        <v>0</v>
      </c>
      <c r="L195" s="23">
        <v>31795441.670000002</v>
      </c>
      <c r="M195" s="23">
        <v>31795441.670000002</v>
      </c>
      <c r="N195" s="23">
        <v>0</v>
      </c>
      <c r="O195" s="23">
        <v>48595203.439999998</v>
      </c>
      <c r="P195" s="23">
        <v>48595203.439999998</v>
      </c>
      <c r="Q195" s="23">
        <v>0</v>
      </c>
    </row>
    <row r="196" spans="5:17" ht="38.25" x14ac:dyDescent="0.2">
      <c r="E196" s="8">
        <f t="shared" si="2"/>
        <v>177</v>
      </c>
      <c r="F196" s="21" t="s">
        <v>346</v>
      </c>
      <c r="G196" s="21" t="s">
        <v>347</v>
      </c>
      <c r="H196" s="22" t="s">
        <v>59</v>
      </c>
      <c r="I196" s="23">
        <v>31795441.670000002</v>
      </c>
      <c r="J196" s="23">
        <v>31795441.670000002</v>
      </c>
      <c r="K196" s="23">
        <v>0</v>
      </c>
      <c r="L196" s="23">
        <v>2817350.95</v>
      </c>
      <c r="M196" s="23">
        <v>2817350.95</v>
      </c>
      <c r="N196" s="23">
        <v>0</v>
      </c>
      <c r="O196" s="23">
        <v>-19588844.969999999</v>
      </c>
      <c r="P196" s="23">
        <v>-19588844.969999999</v>
      </c>
      <c r="Q196" s="23">
        <v>0</v>
      </c>
    </row>
    <row r="197" spans="5:17" ht="25.5" x14ac:dyDescent="0.2">
      <c r="E197" s="8">
        <f t="shared" si="2"/>
        <v>178</v>
      </c>
      <c r="F197" s="21" t="s">
        <v>348</v>
      </c>
      <c r="G197" s="21" t="s">
        <v>345</v>
      </c>
      <c r="H197" s="22"/>
      <c r="I197" s="23">
        <v>31984787.890000001</v>
      </c>
      <c r="J197" s="23">
        <v>31984787.890000001</v>
      </c>
      <c r="K197" s="23">
        <v>0</v>
      </c>
      <c r="L197" s="23">
        <v>34612792.619999997</v>
      </c>
      <c r="M197" s="23">
        <v>34612792.619999997</v>
      </c>
      <c r="N197" s="23">
        <v>0</v>
      </c>
      <c r="O197" s="23">
        <v>29006358.469999999</v>
      </c>
      <c r="P197" s="23">
        <v>29006358.469999999</v>
      </c>
      <c r="Q197" s="23">
        <v>0</v>
      </c>
    </row>
    <row r="198" spans="5:17" ht="25.5" x14ac:dyDescent="0.2">
      <c r="E198" s="8">
        <f t="shared" si="2"/>
        <v>179</v>
      </c>
      <c r="F198" s="21" t="s">
        <v>349</v>
      </c>
      <c r="G198" s="21" t="s">
        <v>345</v>
      </c>
      <c r="H198" s="22"/>
      <c r="I198" s="23">
        <v>31984787.890000001</v>
      </c>
      <c r="J198" s="23">
        <v>31984787.890000001</v>
      </c>
      <c r="K198" s="23">
        <v>0</v>
      </c>
      <c r="L198" s="23">
        <v>34612792.619999997</v>
      </c>
      <c r="M198" s="23">
        <v>34612792.619999997</v>
      </c>
      <c r="N198" s="23">
        <v>0</v>
      </c>
      <c r="O198" s="23">
        <v>29006358.469999999</v>
      </c>
      <c r="P198" s="23">
        <v>29006358.469999999</v>
      </c>
      <c r="Q198" s="23">
        <v>0</v>
      </c>
    </row>
    <row r="199" spans="5:17" ht="25.5" x14ac:dyDescent="0.2">
      <c r="E199" s="8">
        <f t="shared" si="2"/>
        <v>180</v>
      </c>
      <c r="F199" s="21" t="s">
        <v>350</v>
      </c>
      <c r="G199" s="21" t="s">
        <v>307</v>
      </c>
      <c r="H199" s="22"/>
      <c r="I199" s="23">
        <v>49476853.850000001</v>
      </c>
      <c r="J199" s="23">
        <v>49476853.850000001</v>
      </c>
      <c r="K199" s="23">
        <v>0</v>
      </c>
      <c r="L199" s="23">
        <v>46511868.200000003</v>
      </c>
      <c r="M199" s="23">
        <v>46511868.200000003</v>
      </c>
      <c r="N199" s="23">
        <v>0</v>
      </c>
      <c r="O199" s="23">
        <v>293052313.64999998</v>
      </c>
      <c r="P199" s="23">
        <v>293052313.64999998</v>
      </c>
      <c r="Q199" s="23">
        <v>0</v>
      </c>
    </row>
    <row r="200" spans="5:17" x14ac:dyDescent="0.2">
      <c r="E200" s="8">
        <f t="shared" si="2"/>
        <v>181</v>
      </c>
      <c r="F200" s="21" t="s">
        <v>351</v>
      </c>
      <c r="G200" s="21"/>
      <c r="H200" s="22"/>
      <c r="I200" s="23">
        <v>447496638843.96997</v>
      </c>
      <c r="J200" s="23">
        <v>336741263608.52002</v>
      </c>
      <c r="K200" s="23">
        <v>110755375235.45</v>
      </c>
      <c r="L200" s="23">
        <v>445912812348.01001</v>
      </c>
      <c r="M200" s="23">
        <v>335035262091.53003</v>
      </c>
      <c r="N200" s="23">
        <v>110877550256.48</v>
      </c>
      <c r="O200" s="23">
        <v>14868624082.559999</v>
      </c>
      <c r="P200" s="23">
        <v>13792772068</v>
      </c>
      <c r="Q200" s="23">
        <v>1075852014.5599999</v>
      </c>
    </row>
    <row r="201" spans="5:17" ht="25.5" x14ac:dyDescent="0.2">
      <c r="E201" s="8">
        <f t="shared" si="2"/>
        <v>182</v>
      </c>
      <c r="F201" s="21" t="s">
        <v>31</v>
      </c>
      <c r="G201" s="21" t="s">
        <v>32</v>
      </c>
      <c r="H201" s="22"/>
      <c r="I201" s="23"/>
      <c r="J201" s="23"/>
      <c r="K201" s="23"/>
      <c r="L201" s="23"/>
      <c r="M201" s="23"/>
      <c r="N201" s="23"/>
      <c r="O201" s="23"/>
      <c r="P201" s="23"/>
      <c r="Q201" s="23"/>
    </row>
    <row r="202" spans="5:17" ht="38.25" x14ac:dyDescent="0.2">
      <c r="E202" s="8">
        <f t="shared" si="2"/>
        <v>183</v>
      </c>
      <c r="F202" s="21" t="s">
        <v>352</v>
      </c>
      <c r="G202" s="21" t="s">
        <v>353</v>
      </c>
      <c r="H202" s="22" t="s">
        <v>59</v>
      </c>
      <c r="I202" s="23">
        <v>62321283.670000002</v>
      </c>
      <c r="J202" s="23">
        <v>13230000</v>
      </c>
      <c r="K202" s="23">
        <v>49091283.670000002</v>
      </c>
      <c r="L202" s="23">
        <v>62321283.670000002</v>
      </c>
      <c r="M202" s="23">
        <v>13230000</v>
      </c>
      <c r="N202" s="23">
        <v>49091283.670000002</v>
      </c>
      <c r="O202" s="23">
        <v>0</v>
      </c>
      <c r="P202" s="23">
        <v>0</v>
      </c>
      <c r="Q202" s="23">
        <v>0</v>
      </c>
    </row>
    <row r="203" spans="5:17" ht="38.25" x14ac:dyDescent="0.2">
      <c r="E203" s="8">
        <f t="shared" si="2"/>
        <v>184</v>
      </c>
      <c r="F203" s="21" t="s">
        <v>354</v>
      </c>
      <c r="G203" s="21" t="s">
        <v>355</v>
      </c>
      <c r="H203" s="22" t="s">
        <v>59</v>
      </c>
      <c r="I203" s="23">
        <v>3299943629.6599998</v>
      </c>
      <c r="J203" s="23">
        <v>812871867.14999998</v>
      </c>
      <c r="K203" s="23">
        <v>2487071762.5100002</v>
      </c>
      <c r="L203" s="23">
        <v>3125301785.25</v>
      </c>
      <c r="M203" s="23">
        <v>788145724.38</v>
      </c>
      <c r="N203" s="23">
        <v>2337156060.8699999</v>
      </c>
      <c r="O203" s="23">
        <v>5818003.3099999996</v>
      </c>
      <c r="P203" s="23">
        <v>73873.59</v>
      </c>
      <c r="Q203" s="23">
        <v>5744129.7199999997</v>
      </c>
    </row>
    <row r="204" spans="5:17" ht="38.25" x14ac:dyDescent="0.2">
      <c r="E204" s="8">
        <f t="shared" si="2"/>
        <v>185</v>
      </c>
      <c r="F204" s="21" t="s">
        <v>356</v>
      </c>
      <c r="G204" s="21" t="s">
        <v>357</v>
      </c>
      <c r="H204" s="22"/>
      <c r="I204" s="23">
        <v>3362264913.3299999</v>
      </c>
      <c r="J204" s="23">
        <v>826101867.14999998</v>
      </c>
      <c r="K204" s="23">
        <v>2536163046.1799998</v>
      </c>
      <c r="L204" s="23">
        <v>3187623068.9200001</v>
      </c>
      <c r="M204" s="23">
        <v>801375724.38</v>
      </c>
      <c r="N204" s="23">
        <v>2386247344.54</v>
      </c>
      <c r="O204" s="23">
        <v>5818003.3099999996</v>
      </c>
      <c r="P204" s="23">
        <v>73873.59</v>
      </c>
      <c r="Q204" s="23">
        <v>5744129.7199999997</v>
      </c>
    </row>
    <row r="205" spans="5:17" ht="38.25" x14ac:dyDescent="0.2">
      <c r="E205" s="8">
        <f t="shared" si="2"/>
        <v>186</v>
      </c>
      <c r="F205" s="21" t="s">
        <v>358</v>
      </c>
      <c r="G205" s="21" t="s">
        <v>357</v>
      </c>
      <c r="H205" s="22"/>
      <c r="I205" s="23">
        <v>3362264913.3299999</v>
      </c>
      <c r="J205" s="23">
        <v>826101867.14999998</v>
      </c>
      <c r="K205" s="23">
        <v>2536163046.1799998</v>
      </c>
      <c r="L205" s="23">
        <v>3187623068.9200001</v>
      </c>
      <c r="M205" s="23">
        <v>801375724.38</v>
      </c>
      <c r="N205" s="23">
        <v>2386247344.54</v>
      </c>
      <c r="O205" s="23">
        <v>5818003.3099999996</v>
      </c>
      <c r="P205" s="23">
        <v>73873.59</v>
      </c>
      <c r="Q205" s="23">
        <v>5744129.7199999997</v>
      </c>
    </row>
    <row r="206" spans="5:17" ht="25.5" x14ac:dyDescent="0.2">
      <c r="E206" s="8">
        <f t="shared" si="2"/>
        <v>187</v>
      </c>
      <c r="F206" s="21" t="s">
        <v>111</v>
      </c>
      <c r="G206" s="21" t="s">
        <v>32</v>
      </c>
      <c r="H206" s="22"/>
      <c r="I206" s="23">
        <v>3362264913.3299999</v>
      </c>
      <c r="J206" s="23">
        <v>826101867.14999998</v>
      </c>
      <c r="K206" s="23">
        <v>2536163046.1799998</v>
      </c>
      <c r="L206" s="23">
        <v>3187623068.9200001</v>
      </c>
      <c r="M206" s="23">
        <v>801375724.38</v>
      </c>
      <c r="N206" s="23">
        <v>2386247344.54</v>
      </c>
      <c r="O206" s="23">
        <v>5818003.3099999996</v>
      </c>
      <c r="P206" s="23">
        <v>73873.59</v>
      </c>
      <c r="Q206" s="23">
        <v>5744129.7199999997</v>
      </c>
    </row>
    <row r="207" spans="5:17" x14ac:dyDescent="0.2">
      <c r="E207" s="8">
        <f t="shared" si="2"/>
        <v>188</v>
      </c>
      <c r="F207" s="21" t="s">
        <v>112</v>
      </c>
      <c r="G207" s="21" t="s">
        <v>113</v>
      </c>
      <c r="H207" s="22"/>
      <c r="I207" s="23"/>
      <c r="J207" s="23"/>
      <c r="K207" s="23"/>
      <c r="L207" s="23"/>
      <c r="M207" s="23"/>
      <c r="N207" s="23"/>
      <c r="O207" s="23"/>
      <c r="P207" s="23"/>
      <c r="Q207" s="23"/>
    </row>
    <row r="208" spans="5:17" ht="25.5" x14ac:dyDescent="0.2">
      <c r="E208" s="8">
        <f t="shared" si="2"/>
        <v>189</v>
      </c>
      <c r="F208" s="21" t="s">
        <v>359</v>
      </c>
      <c r="G208" s="21" t="s">
        <v>360</v>
      </c>
      <c r="H208" s="22" t="s">
        <v>59</v>
      </c>
      <c r="I208" s="23">
        <v>6440581.2000000002</v>
      </c>
      <c r="J208" s="23">
        <v>6440581.2000000002</v>
      </c>
      <c r="K208" s="23">
        <v>0</v>
      </c>
      <c r="L208" s="23">
        <v>6440581.2000000002</v>
      </c>
      <c r="M208" s="23">
        <v>6440581.2000000002</v>
      </c>
      <c r="N208" s="23">
        <v>0</v>
      </c>
      <c r="O208" s="23">
        <v>0</v>
      </c>
      <c r="P208" s="23">
        <v>0</v>
      </c>
      <c r="Q208" s="23">
        <v>0</v>
      </c>
    </row>
    <row r="209" spans="5:17" ht="25.5" x14ac:dyDescent="0.2">
      <c r="E209" s="8">
        <f t="shared" si="2"/>
        <v>190</v>
      </c>
      <c r="F209" s="21" t="s">
        <v>361</v>
      </c>
      <c r="G209" s="21" t="s">
        <v>362</v>
      </c>
      <c r="H209" s="22"/>
      <c r="I209" s="23">
        <v>6440581.2000000002</v>
      </c>
      <c r="J209" s="23">
        <v>6440581.2000000002</v>
      </c>
      <c r="K209" s="23">
        <v>0</v>
      </c>
      <c r="L209" s="23">
        <v>6440581.2000000002</v>
      </c>
      <c r="M209" s="23">
        <v>6440581.2000000002</v>
      </c>
      <c r="N209" s="23">
        <v>0</v>
      </c>
      <c r="O209" s="23">
        <v>0</v>
      </c>
      <c r="P209" s="23">
        <v>0</v>
      </c>
      <c r="Q209" s="23">
        <v>0</v>
      </c>
    </row>
    <row r="210" spans="5:17" ht="38.25" x14ac:dyDescent="0.2">
      <c r="E210" s="8">
        <f t="shared" si="2"/>
        <v>191</v>
      </c>
      <c r="F210" s="21" t="s">
        <v>363</v>
      </c>
      <c r="G210" s="21" t="s">
        <v>364</v>
      </c>
      <c r="H210" s="22"/>
      <c r="I210" s="23">
        <v>6440581.2000000002</v>
      </c>
      <c r="J210" s="23">
        <v>6440581.2000000002</v>
      </c>
      <c r="K210" s="23">
        <v>0</v>
      </c>
      <c r="L210" s="23">
        <v>6440581.2000000002</v>
      </c>
      <c r="M210" s="23">
        <v>6440581.2000000002</v>
      </c>
      <c r="N210" s="23">
        <v>0</v>
      </c>
      <c r="O210" s="23">
        <v>0</v>
      </c>
      <c r="P210" s="23">
        <v>0</v>
      </c>
      <c r="Q210" s="23">
        <v>0</v>
      </c>
    </row>
    <row r="211" spans="5:17" ht="38.25" x14ac:dyDescent="0.2">
      <c r="E211" s="8">
        <f t="shared" si="2"/>
        <v>192</v>
      </c>
      <c r="F211" s="21" t="s">
        <v>185</v>
      </c>
      <c r="G211" s="21" t="s">
        <v>186</v>
      </c>
      <c r="H211" s="22" t="s">
        <v>59</v>
      </c>
      <c r="I211" s="23">
        <v>0</v>
      </c>
      <c r="J211" s="23">
        <v>0</v>
      </c>
      <c r="K211" s="23">
        <v>0</v>
      </c>
      <c r="L211" s="23">
        <v>0</v>
      </c>
      <c r="M211" s="23">
        <v>0</v>
      </c>
      <c r="N211" s="23">
        <v>0</v>
      </c>
      <c r="O211" s="23">
        <v>3835162614.1500001</v>
      </c>
      <c r="P211" s="23">
        <v>3635659124.8200002</v>
      </c>
      <c r="Q211" s="23">
        <v>199503489.33000001</v>
      </c>
    </row>
    <row r="212" spans="5:17" ht="51" x14ac:dyDescent="0.2">
      <c r="E212" s="8">
        <f t="shared" ref="E212:E275" si="3">ROW($E212)-19</f>
        <v>193</v>
      </c>
      <c r="F212" s="21" t="s">
        <v>365</v>
      </c>
      <c r="G212" s="21" t="s">
        <v>366</v>
      </c>
      <c r="H212" s="22" t="s">
        <v>59</v>
      </c>
      <c r="I212" s="23">
        <v>0</v>
      </c>
      <c r="J212" s="23">
        <v>0</v>
      </c>
      <c r="K212" s="23">
        <v>0</v>
      </c>
      <c r="L212" s="23">
        <v>0</v>
      </c>
      <c r="M212" s="23">
        <v>0</v>
      </c>
      <c r="N212" s="23">
        <v>0</v>
      </c>
      <c r="O212" s="23">
        <v>5761342</v>
      </c>
      <c r="P212" s="23">
        <v>5761342</v>
      </c>
      <c r="Q212" s="23">
        <v>0</v>
      </c>
    </row>
    <row r="213" spans="5:17" ht="38.25" x14ac:dyDescent="0.2">
      <c r="E213" s="8">
        <f t="shared" si="3"/>
        <v>194</v>
      </c>
      <c r="F213" s="21" t="s">
        <v>367</v>
      </c>
      <c r="G213" s="21" t="s">
        <v>368</v>
      </c>
      <c r="H213" s="22" t="s">
        <v>59</v>
      </c>
      <c r="I213" s="23">
        <v>441431749.99000001</v>
      </c>
      <c r="J213" s="23">
        <v>229362720.97999999</v>
      </c>
      <c r="K213" s="23">
        <v>212069029.00999999</v>
      </c>
      <c r="L213" s="23">
        <v>441358264.68000001</v>
      </c>
      <c r="M213" s="23">
        <v>229289235.66999999</v>
      </c>
      <c r="N213" s="23">
        <v>212069029.00999999</v>
      </c>
      <c r="O213" s="23">
        <v>0</v>
      </c>
      <c r="P213" s="23">
        <v>0</v>
      </c>
      <c r="Q213" s="23">
        <v>0</v>
      </c>
    </row>
    <row r="214" spans="5:17" ht="38.25" x14ac:dyDescent="0.2">
      <c r="E214" s="8">
        <f t="shared" si="3"/>
        <v>195</v>
      </c>
      <c r="F214" s="21" t="s">
        <v>369</v>
      </c>
      <c r="G214" s="21" t="s">
        <v>370</v>
      </c>
      <c r="H214" s="22" t="s">
        <v>59</v>
      </c>
      <c r="I214" s="23">
        <v>1305764.3999999999</v>
      </c>
      <c r="J214" s="23">
        <v>1305764.3999999999</v>
      </c>
      <c r="K214" s="23">
        <v>0</v>
      </c>
      <c r="L214" s="23">
        <v>1230591.4099999999</v>
      </c>
      <c r="M214" s="23">
        <v>1230591.4099999999</v>
      </c>
      <c r="N214" s="23">
        <v>0</v>
      </c>
      <c r="O214" s="23">
        <v>203458.73</v>
      </c>
      <c r="P214" s="23">
        <v>203458.73</v>
      </c>
      <c r="Q214" s="23">
        <v>0</v>
      </c>
    </row>
    <row r="215" spans="5:17" ht="51" x14ac:dyDescent="0.2">
      <c r="E215" s="8">
        <f t="shared" si="3"/>
        <v>196</v>
      </c>
      <c r="F215" s="21" t="s">
        <v>371</v>
      </c>
      <c r="G215" s="21" t="s">
        <v>372</v>
      </c>
      <c r="H215" s="22" t="s">
        <v>59</v>
      </c>
      <c r="I215" s="23">
        <v>1914734.64</v>
      </c>
      <c r="J215" s="23">
        <v>1914734.64</v>
      </c>
      <c r="K215" s="23">
        <v>0</v>
      </c>
      <c r="L215" s="23">
        <v>1500005.17</v>
      </c>
      <c r="M215" s="23">
        <v>1500005.17</v>
      </c>
      <c r="N215" s="23">
        <v>0</v>
      </c>
      <c r="O215" s="23">
        <v>268401.78000000003</v>
      </c>
      <c r="P215" s="23">
        <v>268401.78000000003</v>
      </c>
      <c r="Q215" s="23">
        <v>0</v>
      </c>
    </row>
    <row r="216" spans="5:17" ht="38.25" x14ac:dyDescent="0.2">
      <c r="E216" s="8">
        <f t="shared" si="3"/>
        <v>197</v>
      </c>
      <c r="F216" s="21" t="s">
        <v>191</v>
      </c>
      <c r="G216" s="21" t="s">
        <v>186</v>
      </c>
      <c r="H216" s="22"/>
      <c r="I216" s="23">
        <v>444652249.02999997</v>
      </c>
      <c r="J216" s="23">
        <v>232583220.02000001</v>
      </c>
      <c r="K216" s="23">
        <v>212069029.00999999</v>
      </c>
      <c r="L216" s="23">
        <v>444088861.25999999</v>
      </c>
      <c r="M216" s="23">
        <v>232019832.25</v>
      </c>
      <c r="N216" s="23">
        <v>212069029.00999999</v>
      </c>
      <c r="O216" s="23">
        <v>3841395816.6599998</v>
      </c>
      <c r="P216" s="23">
        <v>3641892327.3299999</v>
      </c>
      <c r="Q216" s="23">
        <v>199503489.33000001</v>
      </c>
    </row>
    <row r="217" spans="5:17" ht="38.25" x14ac:dyDescent="0.2">
      <c r="E217" s="8">
        <f t="shared" si="3"/>
        <v>198</v>
      </c>
      <c r="F217" s="21" t="s">
        <v>373</v>
      </c>
      <c r="G217" s="21" t="s">
        <v>374</v>
      </c>
      <c r="H217" s="22" t="s">
        <v>59</v>
      </c>
      <c r="I217" s="23">
        <v>56498050615.360001</v>
      </c>
      <c r="J217" s="23">
        <v>55910032586.279999</v>
      </c>
      <c r="K217" s="23">
        <v>588018029.08000004</v>
      </c>
      <c r="L217" s="23">
        <v>58000325438.980003</v>
      </c>
      <c r="M217" s="23">
        <v>57396193501.959999</v>
      </c>
      <c r="N217" s="23">
        <v>604131937.01999998</v>
      </c>
      <c r="O217" s="23">
        <v>5978343621.6800003</v>
      </c>
      <c r="P217" s="23">
        <v>5879136858.8299999</v>
      </c>
      <c r="Q217" s="23">
        <v>99206762.849999994</v>
      </c>
    </row>
    <row r="218" spans="5:17" ht="63.75" x14ac:dyDescent="0.2">
      <c r="E218" s="8">
        <f t="shared" si="3"/>
        <v>199</v>
      </c>
      <c r="F218" s="21" t="s">
        <v>375</v>
      </c>
      <c r="G218" s="21" t="s">
        <v>376</v>
      </c>
      <c r="H218" s="22" t="s">
        <v>35</v>
      </c>
      <c r="I218" s="23">
        <v>2409211.94</v>
      </c>
      <c r="J218" s="23">
        <v>2396617.5699999998</v>
      </c>
      <c r="K218" s="23">
        <v>12594.37</v>
      </c>
      <c r="L218" s="23">
        <v>1380880.88</v>
      </c>
      <c r="M218" s="23">
        <v>1375750.25</v>
      </c>
      <c r="N218" s="23">
        <v>5130.63</v>
      </c>
      <c r="O218" s="23">
        <v>-750585.74</v>
      </c>
      <c r="P218" s="23">
        <v>-703625.52</v>
      </c>
      <c r="Q218" s="23">
        <v>-46960.22</v>
      </c>
    </row>
    <row r="219" spans="5:17" ht="63.75" x14ac:dyDescent="0.2">
      <c r="E219" s="8">
        <f t="shared" si="3"/>
        <v>200</v>
      </c>
      <c r="F219" s="21" t="s">
        <v>375</v>
      </c>
      <c r="G219" s="21" t="s">
        <v>376</v>
      </c>
      <c r="H219" s="22" t="s">
        <v>59</v>
      </c>
      <c r="I219" s="23">
        <v>0</v>
      </c>
      <c r="J219" s="23">
        <v>0</v>
      </c>
      <c r="K219" s="23">
        <v>0</v>
      </c>
      <c r="L219" s="23">
        <v>0</v>
      </c>
      <c r="M219" s="23">
        <v>0</v>
      </c>
      <c r="N219" s="23">
        <v>0</v>
      </c>
      <c r="O219" s="23">
        <v>4160958.11</v>
      </c>
      <c r="P219" s="23">
        <v>4160794.16</v>
      </c>
      <c r="Q219" s="23">
        <v>163.95</v>
      </c>
    </row>
    <row r="220" spans="5:17" ht="51" x14ac:dyDescent="0.2">
      <c r="E220" s="8">
        <f t="shared" si="3"/>
        <v>201</v>
      </c>
      <c r="F220" s="21" t="s">
        <v>377</v>
      </c>
      <c r="G220" s="21" t="s">
        <v>378</v>
      </c>
      <c r="H220" s="22" t="s">
        <v>59</v>
      </c>
      <c r="I220" s="23">
        <v>54581704.840000004</v>
      </c>
      <c r="J220" s="23">
        <v>54421361.149999999</v>
      </c>
      <c r="K220" s="23">
        <v>160343.69</v>
      </c>
      <c r="L220" s="23">
        <v>37164864.960000001</v>
      </c>
      <c r="M220" s="23">
        <v>37077290.509999998</v>
      </c>
      <c r="N220" s="23">
        <v>87574.45</v>
      </c>
      <c r="O220" s="23">
        <v>806822.13</v>
      </c>
      <c r="P220" s="23">
        <v>806286.64</v>
      </c>
      <c r="Q220" s="23">
        <v>535.49</v>
      </c>
    </row>
    <row r="221" spans="5:17" ht="25.5" x14ac:dyDescent="0.2">
      <c r="E221" s="8">
        <f t="shared" si="3"/>
        <v>202</v>
      </c>
      <c r="F221" s="21" t="s">
        <v>379</v>
      </c>
      <c r="G221" s="21" t="s">
        <v>380</v>
      </c>
      <c r="H221" s="22"/>
      <c r="I221" s="23">
        <v>56555041532.139999</v>
      </c>
      <c r="J221" s="23">
        <v>55966850565</v>
      </c>
      <c r="K221" s="23">
        <v>588190967.13999999</v>
      </c>
      <c r="L221" s="23">
        <v>58038871184.82</v>
      </c>
      <c r="M221" s="23">
        <v>57434646542.720001</v>
      </c>
      <c r="N221" s="23">
        <v>604224642.10000002</v>
      </c>
      <c r="O221" s="23">
        <v>5982560816.1800003</v>
      </c>
      <c r="P221" s="23">
        <v>5883400314.1099997</v>
      </c>
      <c r="Q221" s="23">
        <v>99160502.069999993</v>
      </c>
    </row>
    <row r="222" spans="5:17" ht="25.5" x14ac:dyDescent="0.2">
      <c r="E222" s="8">
        <f t="shared" si="3"/>
        <v>203</v>
      </c>
      <c r="F222" s="21" t="s">
        <v>192</v>
      </c>
      <c r="G222" s="21" t="s">
        <v>193</v>
      </c>
      <c r="H222" s="22" t="s">
        <v>59</v>
      </c>
      <c r="I222" s="23">
        <v>0</v>
      </c>
      <c r="J222" s="23">
        <v>0</v>
      </c>
      <c r="K222" s="23">
        <v>0</v>
      </c>
      <c r="L222" s="23">
        <v>0</v>
      </c>
      <c r="M222" s="23">
        <v>0</v>
      </c>
      <c r="N222" s="23">
        <v>0</v>
      </c>
      <c r="O222" s="23">
        <v>621023841.5</v>
      </c>
      <c r="P222" s="23">
        <v>446668660.55000001</v>
      </c>
      <c r="Q222" s="23">
        <v>174355180.94999999</v>
      </c>
    </row>
    <row r="223" spans="5:17" ht="38.25" x14ac:dyDescent="0.2">
      <c r="E223" s="8">
        <f t="shared" si="3"/>
        <v>204</v>
      </c>
      <c r="F223" s="21" t="s">
        <v>194</v>
      </c>
      <c r="G223" s="21" t="s">
        <v>195</v>
      </c>
      <c r="H223" s="22" t="s">
        <v>59</v>
      </c>
      <c r="I223" s="23">
        <v>0</v>
      </c>
      <c r="J223" s="23">
        <v>0</v>
      </c>
      <c r="K223" s="23">
        <v>0</v>
      </c>
      <c r="L223" s="23">
        <v>0</v>
      </c>
      <c r="M223" s="23">
        <v>0</v>
      </c>
      <c r="N223" s="23">
        <v>0</v>
      </c>
      <c r="O223" s="23">
        <v>991727.72</v>
      </c>
      <c r="P223" s="23">
        <v>991727.72</v>
      </c>
      <c r="Q223" s="23">
        <v>0</v>
      </c>
    </row>
    <row r="224" spans="5:17" ht="38.25" x14ac:dyDescent="0.2">
      <c r="E224" s="8">
        <f t="shared" si="3"/>
        <v>205</v>
      </c>
      <c r="F224" s="21" t="s">
        <v>381</v>
      </c>
      <c r="G224" s="21" t="s">
        <v>382</v>
      </c>
      <c r="H224" s="22" t="s">
        <v>59</v>
      </c>
      <c r="I224" s="23">
        <v>0</v>
      </c>
      <c r="J224" s="23">
        <v>0</v>
      </c>
      <c r="K224" s="23">
        <v>0</v>
      </c>
      <c r="L224" s="23">
        <v>0</v>
      </c>
      <c r="M224" s="23">
        <v>0</v>
      </c>
      <c r="N224" s="23">
        <v>0</v>
      </c>
      <c r="O224" s="23">
        <v>385224</v>
      </c>
      <c r="P224" s="23">
        <v>385224</v>
      </c>
      <c r="Q224" s="23">
        <v>0</v>
      </c>
    </row>
    <row r="225" spans="5:17" ht="38.25" x14ac:dyDescent="0.2">
      <c r="E225" s="8">
        <f t="shared" si="3"/>
        <v>206</v>
      </c>
      <c r="F225" s="21" t="s">
        <v>383</v>
      </c>
      <c r="G225" s="21" t="s">
        <v>384</v>
      </c>
      <c r="H225" s="22" t="s">
        <v>59</v>
      </c>
      <c r="I225" s="23">
        <v>2626.96</v>
      </c>
      <c r="J225" s="23">
        <v>0</v>
      </c>
      <c r="K225" s="23">
        <v>2626.96</v>
      </c>
      <c r="L225" s="23">
        <v>3427.18</v>
      </c>
      <c r="M225" s="23">
        <v>0</v>
      </c>
      <c r="N225" s="23">
        <v>3427.18</v>
      </c>
      <c r="O225" s="23">
        <v>607117.89</v>
      </c>
      <c r="P225" s="23">
        <v>466069.37</v>
      </c>
      <c r="Q225" s="23">
        <v>141048.51999999999</v>
      </c>
    </row>
    <row r="226" spans="5:17" ht="38.25" x14ac:dyDescent="0.2">
      <c r="E226" s="8">
        <f t="shared" si="3"/>
        <v>207</v>
      </c>
      <c r="F226" s="21" t="s">
        <v>385</v>
      </c>
      <c r="G226" s="21" t="s">
        <v>386</v>
      </c>
      <c r="H226" s="22" t="s">
        <v>59</v>
      </c>
      <c r="I226" s="23">
        <v>1059857.83</v>
      </c>
      <c r="J226" s="23">
        <v>1053487.73</v>
      </c>
      <c r="K226" s="23">
        <v>6370.1</v>
      </c>
      <c r="L226" s="23">
        <v>1058695.71</v>
      </c>
      <c r="M226" s="23">
        <v>1052763.57</v>
      </c>
      <c r="N226" s="23">
        <v>5932.14</v>
      </c>
      <c r="O226" s="23">
        <v>0</v>
      </c>
      <c r="P226" s="23">
        <v>0</v>
      </c>
      <c r="Q226" s="23">
        <v>0</v>
      </c>
    </row>
    <row r="227" spans="5:17" ht="25.5" x14ac:dyDescent="0.2">
      <c r="E227" s="8">
        <f t="shared" si="3"/>
        <v>208</v>
      </c>
      <c r="F227" s="21" t="s">
        <v>200</v>
      </c>
      <c r="G227" s="21" t="s">
        <v>193</v>
      </c>
      <c r="H227" s="22"/>
      <c r="I227" s="23">
        <v>1062484.79</v>
      </c>
      <c r="J227" s="23">
        <v>1053487.73</v>
      </c>
      <c r="K227" s="23">
        <v>8997.06</v>
      </c>
      <c r="L227" s="23">
        <v>1062122.8899999999</v>
      </c>
      <c r="M227" s="23">
        <v>1052763.57</v>
      </c>
      <c r="N227" s="23">
        <v>9359.32</v>
      </c>
      <c r="O227" s="23">
        <v>623007911.11000001</v>
      </c>
      <c r="P227" s="23">
        <v>448511681.63999999</v>
      </c>
      <c r="Q227" s="23">
        <v>174496229.47</v>
      </c>
    </row>
    <row r="228" spans="5:17" ht="38.25" x14ac:dyDescent="0.2">
      <c r="E228" s="8">
        <f t="shared" si="3"/>
        <v>209</v>
      </c>
      <c r="F228" s="21" t="s">
        <v>387</v>
      </c>
      <c r="G228" s="21" t="s">
        <v>388</v>
      </c>
      <c r="H228" s="22" t="s">
        <v>59</v>
      </c>
      <c r="I228" s="23">
        <v>232473528.90000001</v>
      </c>
      <c r="J228" s="23">
        <v>205114440.34999999</v>
      </c>
      <c r="K228" s="23">
        <v>27359088.550000001</v>
      </c>
      <c r="L228" s="23">
        <v>116400455.38</v>
      </c>
      <c r="M228" s="23">
        <v>86558792.049999997</v>
      </c>
      <c r="N228" s="23">
        <v>29841663.329999998</v>
      </c>
      <c r="O228" s="23">
        <v>2116883859.6700001</v>
      </c>
      <c r="P228" s="23">
        <v>1889714443.9200001</v>
      </c>
      <c r="Q228" s="23">
        <v>227169415.75</v>
      </c>
    </row>
    <row r="229" spans="5:17" ht="51" x14ac:dyDescent="0.2">
      <c r="E229" s="8">
        <f t="shared" si="3"/>
        <v>210</v>
      </c>
      <c r="F229" s="21" t="s">
        <v>389</v>
      </c>
      <c r="G229" s="21" t="s">
        <v>390</v>
      </c>
      <c r="H229" s="22" t="s">
        <v>35</v>
      </c>
      <c r="I229" s="23">
        <v>1690709.95</v>
      </c>
      <c r="J229" s="23">
        <v>1674792.59</v>
      </c>
      <c r="K229" s="23">
        <v>15917.36</v>
      </c>
      <c r="L229" s="23">
        <v>1977494.71</v>
      </c>
      <c r="M229" s="23">
        <v>1920258.11</v>
      </c>
      <c r="N229" s="23">
        <v>57236.6</v>
      </c>
      <c r="O229" s="23">
        <v>-5173717.92</v>
      </c>
      <c r="P229" s="23">
        <v>-5161938.83</v>
      </c>
      <c r="Q229" s="23">
        <v>-11779.09</v>
      </c>
    </row>
    <row r="230" spans="5:17" ht="51" x14ac:dyDescent="0.2">
      <c r="E230" s="8">
        <f t="shared" si="3"/>
        <v>211</v>
      </c>
      <c r="F230" s="21" t="s">
        <v>389</v>
      </c>
      <c r="G230" s="21" t="s">
        <v>390</v>
      </c>
      <c r="H230" s="22" t="s">
        <v>59</v>
      </c>
      <c r="I230" s="23">
        <v>0</v>
      </c>
      <c r="J230" s="23">
        <v>0</v>
      </c>
      <c r="K230" s="23">
        <v>0</v>
      </c>
      <c r="L230" s="23">
        <v>0</v>
      </c>
      <c r="M230" s="23">
        <v>0</v>
      </c>
      <c r="N230" s="23">
        <v>0</v>
      </c>
      <c r="O230" s="23">
        <v>4151137.34</v>
      </c>
      <c r="P230" s="23">
        <v>3964722.1</v>
      </c>
      <c r="Q230" s="23">
        <v>186415.24</v>
      </c>
    </row>
    <row r="231" spans="5:17" ht="38.25" x14ac:dyDescent="0.2">
      <c r="E231" s="8">
        <f t="shared" si="3"/>
        <v>212</v>
      </c>
      <c r="F231" s="21" t="s">
        <v>391</v>
      </c>
      <c r="G231" s="21" t="s">
        <v>392</v>
      </c>
      <c r="H231" s="22" t="s">
        <v>59</v>
      </c>
      <c r="I231" s="23">
        <v>49575813.159999996</v>
      </c>
      <c r="J231" s="23">
        <v>48906812.060000002</v>
      </c>
      <c r="K231" s="23">
        <v>669001.1</v>
      </c>
      <c r="L231" s="23">
        <v>27535327.260000002</v>
      </c>
      <c r="M231" s="23">
        <v>27150821.030000001</v>
      </c>
      <c r="N231" s="23">
        <v>384506.23</v>
      </c>
      <c r="O231" s="23">
        <v>0</v>
      </c>
      <c r="P231" s="23">
        <v>0</v>
      </c>
      <c r="Q231" s="23">
        <v>0</v>
      </c>
    </row>
    <row r="232" spans="5:17" ht="25.5" x14ac:dyDescent="0.2">
      <c r="E232" s="8">
        <f t="shared" si="3"/>
        <v>213</v>
      </c>
      <c r="F232" s="21" t="s">
        <v>393</v>
      </c>
      <c r="G232" s="21" t="s">
        <v>394</v>
      </c>
      <c r="H232" s="22"/>
      <c r="I232" s="23">
        <v>283740052.00999999</v>
      </c>
      <c r="J232" s="23">
        <v>255696045</v>
      </c>
      <c r="K232" s="23">
        <v>28044007.010000002</v>
      </c>
      <c r="L232" s="23">
        <v>145913277.34999999</v>
      </c>
      <c r="M232" s="23">
        <v>115629871.19</v>
      </c>
      <c r="N232" s="23">
        <v>30283406.16</v>
      </c>
      <c r="O232" s="23">
        <v>2115861279.0899999</v>
      </c>
      <c r="P232" s="23">
        <v>1888517227.1900001</v>
      </c>
      <c r="Q232" s="23">
        <v>227344051.90000001</v>
      </c>
    </row>
    <row r="233" spans="5:17" ht="38.25" x14ac:dyDescent="0.2">
      <c r="E233" s="8">
        <f t="shared" si="3"/>
        <v>214</v>
      </c>
      <c r="F233" s="21" t="s">
        <v>201</v>
      </c>
      <c r="G233" s="21" t="s">
        <v>202</v>
      </c>
      <c r="H233" s="22" t="s">
        <v>59</v>
      </c>
      <c r="I233" s="23">
        <v>0</v>
      </c>
      <c r="J233" s="23">
        <v>0</v>
      </c>
      <c r="K233" s="23">
        <v>0</v>
      </c>
      <c r="L233" s="23">
        <v>0</v>
      </c>
      <c r="M233" s="23">
        <v>0</v>
      </c>
      <c r="N233" s="23">
        <v>0</v>
      </c>
      <c r="O233" s="23">
        <v>38370566.340000004</v>
      </c>
      <c r="P233" s="23">
        <v>36247886.369999997</v>
      </c>
      <c r="Q233" s="23">
        <v>2122679.9700000002</v>
      </c>
    </row>
    <row r="234" spans="5:17" ht="51" x14ac:dyDescent="0.2">
      <c r="E234" s="8">
        <f t="shared" si="3"/>
        <v>215</v>
      </c>
      <c r="F234" s="21" t="s">
        <v>395</v>
      </c>
      <c r="G234" s="21" t="s">
        <v>396</v>
      </c>
      <c r="H234" s="22" t="s">
        <v>59</v>
      </c>
      <c r="I234" s="23">
        <v>257916341.58000001</v>
      </c>
      <c r="J234" s="23">
        <v>253470131.47999999</v>
      </c>
      <c r="K234" s="23">
        <v>4446210.0999999996</v>
      </c>
      <c r="L234" s="23">
        <v>266824127.63999999</v>
      </c>
      <c r="M234" s="23">
        <v>252113848.38999999</v>
      </c>
      <c r="N234" s="23">
        <v>14710279.25</v>
      </c>
      <c r="O234" s="23">
        <v>270389340.42000002</v>
      </c>
      <c r="P234" s="23">
        <v>124795368.5</v>
      </c>
      <c r="Q234" s="23">
        <v>145593971.91999999</v>
      </c>
    </row>
    <row r="235" spans="5:17" ht="51" x14ac:dyDescent="0.2">
      <c r="E235" s="8">
        <f t="shared" si="3"/>
        <v>216</v>
      </c>
      <c r="F235" s="21" t="s">
        <v>397</v>
      </c>
      <c r="G235" s="21" t="s">
        <v>398</v>
      </c>
      <c r="H235" s="22" t="s">
        <v>59</v>
      </c>
      <c r="I235" s="23">
        <v>1782535.07</v>
      </c>
      <c r="J235" s="23">
        <v>1782535.07</v>
      </c>
      <c r="K235" s="23">
        <v>0</v>
      </c>
      <c r="L235" s="23">
        <v>1266068.07</v>
      </c>
      <c r="M235" s="23">
        <v>1266068.07</v>
      </c>
      <c r="N235" s="23">
        <v>0</v>
      </c>
      <c r="O235" s="23">
        <v>8382045.1699999999</v>
      </c>
      <c r="P235" s="23">
        <v>8382045.1699999999</v>
      </c>
      <c r="Q235" s="23">
        <v>0</v>
      </c>
    </row>
    <row r="236" spans="5:17" ht="63.75" x14ac:dyDescent="0.2">
      <c r="E236" s="8">
        <f t="shared" si="3"/>
        <v>217</v>
      </c>
      <c r="F236" s="21" t="s">
        <v>399</v>
      </c>
      <c r="G236" s="21" t="s">
        <v>400</v>
      </c>
      <c r="H236" s="22" t="s">
        <v>35</v>
      </c>
      <c r="I236" s="23">
        <v>114289.34</v>
      </c>
      <c r="J236" s="23">
        <v>100921.17</v>
      </c>
      <c r="K236" s="23">
        <v>13368.17</v>
      </c>
      <c r="L236" s="23">
        <v>155531.25</v>
      </c>
      <c r="M236" s="23">
        <v>151956.16</v>
      </c>
      <c r="N236" s="23">
        <v>3575.09</v>
      </c>
      <c r="O236" s="23">
        <v>-42379.86</v>
      </c>
      <c r="P236" s="23">
        <v>-132.13</v>
      </c>
      <c r="Q236" s="23">
        <v>-42247.73</v>
      </c>
    </row>
    <row r="237" spans="5:17" ht="63.75" x14ac:dyDescent="0.2">
      <c r="E237" s="8">
        <f t="shared" si="3"/>
        <v>218</v>
      </c>
      <c r="F237" s="21" t="s">
        <v>399</v>
      </c>
      <c r="G237" s="21" t="s">
        <v>400</v>
      </c>
      <c r="H237" s="22" t="s">
        <v>59</v>
      </c>
      <c r="I237" s="23">
        <v>0</v>
      </c>
      <c r="J237" s="23">
        <v>0</v>
      </c>
      <c r="K237" s="23">
        <v>0</v>
      </c>
      <c r="L237" s="23">
        <v>0</v>
      </c>
      <c r="M237" s="23">
        <v>0</v>
      </c>
      <c r="N237" s="23">
        <v>0</v>
      </c>
      <c r="O237" s="23">
        <v>301124.96000000002</v>
      </c>
      <c r="P237" s="23">
        <v>297214.76</v>
      </c>
      <c r="Q237" s="23">
        <v>3910.2</v>
      </c>
    </row>
    <row r="238" spans="5:17" ht="38.25" x14ac:dyDescent="0.2">
      <c r="E238" s="8">
        <f t="shared" si="3"/>
        <v>219</v>
      </c>
      <c r="F238" s="21" t="s">
        <v>401</v>
      </c>
      <c r="G238" s="21" t="s">
        <v>402</v>
      </c>
      <c r="H238" s="22" t="s">
        <v>59</v>
      </c>
      <c r="I238" s="23">
        <v>2786636.24</v>
      </c>
      <c r="J238" s="23">
        <v>2397138.17</v>
      </c>
      <c r="K238" s="23">
        <v>389498.07</v>
      </c>
      <c r="L238" s="23">
        <v>1517824.18</v>
      </c>
      <c r="M238" s="23">
        <v>1316291.82</v>
      </c>
      <c r="N238" s="23">
        <v>201532.36</v>
      </c>
      <c r="O238" s="23">
        <v>2459.46</v>
      </c>
      <c r="P238" s="23">
        <v>2459.46</v>
      </c>
      <c r="Q238" s="23">
        <v>0</v>
      </c>
    </row>
    <row r="239" spans="5:17" ht="25.5" x14ac:dyDescent="0.2">
      <c r="E239" s="8">
        <f t="shared" si="3"/>
        <v>220</v>
      </c>
      <c r="F239" s="21" t="s">
        <v>203</v>
      </c>
      <c r="G239" s="21" t="s">
        <v>204</v>
      </c>
      <c r="H239" s="22"/>
      <c r="I239" s="23">
        <v>262599802.22999999</v>
      </c>
      <c r="J239" s="23">
        <v>257750725.88999999</v>
      </c>
      <c r="K239" s="23">
        <v>4849076.34</v>
      </c>
      <c r="L239" s="23">
        <v>269763551.13999999</v>
      </c>
      <c r="M239" s="23">
        <v>254848164.44</v>
      </c>
      <c r="N239" s="23">
        <v>14915386.699999999</v>
      </c>
      <c r="O239" s="23">
        <v>317403156.49000001</v>
      </c>
      <c r="P239" s="23">
        <v>169724842.13</v>
      </c>
      <c r="Q239" s="23">
        <v>147678314.36000001</v>
      </c>
    </row>
    <row r="240" spans="5:17" x14ac:dyDescent="0.2">
      <c r="E240" s="8">
        <f t="shared" si="3"/>
        <v>221</v>
      </c>
      <c r="F240" s="21" t="s">
        <v>205</v>
      </c>
      <c r="G240" s="21" t="s">
        <v>206</v>
      </c>
      <c r="H240" s="22"/>
      <c r="I240" s="23">
        <v>57547096120.199997</v>
      </c>
      <c r="J240" s="23">
        <v>56713934043.639999</v>
      </c>
      <c r="K240" s="23">
        <v>833162076.55999994</v>
      </c>
      <c r="L240" s="23">
        <v>58899698997.459999</v>
      </c>
      <c r="M240" s="23">
        <v>58038197174.169998</v>
      </c>
      <c r="N240" s="23">
        <v>861501823.28999996</v>
      </c>
      <c r="O240" s="23">
        <v>12880228979.530001</v>
      </c>
      <c r="P240" s="23">
        <v>12032046392.4</v>
      </c>
      <c r="Q240" s="23">
        <v>848182587.13</v>
      </c>
    </row>
    <row r="241" spans="5:17" ht="76.5" x14ac:dyDescent="0.2">
      <c r="E241" s="8">
        <f t="shared" si="3"/>
        <v>222</v>
      </c>
      <c r="F241" s="21" t="s">
        <v>403</v>
      </c>
      <c r="G241" s="21" t="s">
        <v>404</v>
      </c>
      <c r="H241" s="22" t="s">
        <v>59</v>
      </c>
      <c r="I241" s="23">
        <v>989013.85</v>
      </c>
      <c r="J241" s="23">
        <v>989013.85</v>
      </c>
      <c r="K241" s="23">
        <v>0</v>
      </c>
      <c r="L241" s="23">
        <v>29144383</v>
      </c>
      <c r="M241" s="23">
        <v>29144383</v>
      </c>
      <c r="N241" s="23">
        <v>0</v>
      </c>
      <c r="O241" s="23">
        <v>183149573.12</v>
      </c>
      <c r="P241" s="23">
        <v>183149573.12</v>
      </c>
      <c r="Q241" s="23">
        <v>0</v>
      </c>
    </row>
    <row r="242" spans="5:17" ht="140.25" x14ac:dyDescent="0.2">
      <c r="E242" s="8">
        <f t="shared" si="3"/>
        <v>223</v>
      </c>
      <c r="F242" s="21" t="s">
        <v>405</v>
      </c>
      <c r="G242" s="21" t="s">
        <v>406</v>
      </c>
      <c r="H242" s="22" t="s">
        <v>35</v>
      </c>
      <c r="I242" s="23">
        <v>133.22999999999999</v>
      </c>
      <c r="J242" s="23">
        <v>133.22999999999999</v>
      </c>
      <c r="K242" s="23">
        <v>0</v>
      </c>
      <c r="L242" s="23">
        <v>134.30000000000001</v>
      </c>
      <c r="M242" s="23">
        <v>134.30000000000001</v>
      </c>
      <c r="N242" s="23">
        <v>0</v>
      </c>
      <c r="O242" s="23">
        <v>-53</v>
      </c>
      <c r="P242" s="23">
        <v>-53</v>
      </c>
      <c r="Q242" s="23">
        <v>0</v>
      </c>
    </row>
    <row r="243" spans="5:17" ht="127.5" x14ac:dyDescent="0.2">
      <c r="E243" s="8">
        <f t="shared" si="3"/>
        <v>224</v>
      </c>
      <c r="F243" s="21" t="s">
        <v>407</v>
      </c>
      <c r="G243" s="21" t="s">
        <v>408</v>
      </c>
      <c r="H243" s="22" t="s">
        <v>59</v>
      </c>
      <c r="I243" s="23">
        <v>359322.48</v>
      </c>
      <c r="J243" s="23">
        <v>359322.48</v>
      </c>
      <c r="K243" s="23">
        <v>0</v>
      </c>
      <c r="L243" s="23">
        <v>447737.76</v>
      </c>
      <c r="M243" s="23">
        <v>447737.76</v>
      </c>
      <c r="N243" s="23">
        <v>0</v>
      </c>
      <c r="O243" s="23">
        <v>447737.76</v>
      </c>
      <c r="P243" s="23">
        <v>447737.76</v>
      </c>
      <c r="Q243" s="23">
        <v>0</v>
      </c>
    </row>
    <row r="244" spans="5:17" ht="102" x14ac:dyDescent="0.2">
      <c r="E244" s="8">
        <f t="shared" si="3"/>
        <v>225</v>
      </c>
      <c r="F244" s="21" t="s">
        <v>409</v>
      </c>
      <c r="G244" s="21" t="s">
        <v>410</v>
      </c>
      <c r="H244" s="22"/>
      <c r="I244" s="23">
        <v>1348469.56</v>
      </c>
      <c r="J244" s="23">
        <v>1348469.56</v>
      </c>
      <c r="K244" s="23">
        <v>0</v>
      </c>
      <c r="L244" s="23">
        <v>29592255.059999999</v>
      </c>
      <c r="M244" s="23">
        <v>29592255.059999999</v>
      </c>
      <c r="N244" s="23">
        <v>0</v>
      </c>
      <c r="O244" s="23">
        <v>183597257.88</v>
      </c>
      <c r="P244" s="23">
        <v>183597257.88</v>
      </c>
      <c r="Q244" s="23">
        <v>0</v>
      </c>
    </row>
    <row r="245" spans="5:17" ht="63.75" x14ac:dyDescent="0.2">
      <c r="E245" s="8">
        <f t="shared" si="3"/>
        <v>226</v>
      </c>
      <c r="F245" s="21" t="s">
        <v>411</v>
      </c>
      <c r="G245" s="21" t="s">
        <v>412</v>
      </c>
      <c r="H245" s="22"/>
      <c r="I245" s="23">
        <v>1348469.56</v>
      </c>
      <c r="J245" s="23">
        <v>1348469.56</v>
      </c>
      <c r="K245" s="23">
        <v>0</v>
      </c>
      <c r="L245" s="23">
        <v>29592255.059999999</v>
      </c>
      <c r="M245" s="23">
        <v>29592255.059999999</v>
      </c>
      <c r="N245" s="23">
        <v>0</v>
      </c>
      <c r="O245" s="23">
        <v>183597257.88</v>
      </c>
      <c r="P245" s="23">
        <v>183597257.88</v>
      </c>
      <c r="Q245" s="23">
        <v>0</v>
      </c>
    </row>
    <row r="246" spans="5:17" ht="89.25" x14ac:dyDescent="0.2">
      <c r="E246" s="8">
        <f t="shared" si="3"/>
        <v>227</v>
      </c>
      <c r="F246" s="21" t="s">
        <v>413</v>
      </c>
      <c r="G246" s="21" t="s">
        <v>414</v>
      </c>
      <c r="H246" s="22" t="s">
        <v>59</v>
      </c>
      <c r="I246" s="23">
        <v>4486855865.9200001</v>
      </c>
      <c r="J246" s="23">
        <v>2232229192.9000001</v>
      </c>
      <c r="K246" s="23">
        <v>2254626673.02</v>
      </c>
      <c r="L246" s="23">
        <v>4486848106.4700003</v>
      </c>
      <c r="M246" s="23">
        <v>2232229192.9000001</v>
      </c>
      <c r="N246" s="23">
        <v>2254618913.5700002</v>
      </c>
      <c r="O246" s="23">
        <v>0</v>
      </c>
      <c r="P246" s="23">
        <v>0</v>
      </c>
      <c r="Q246" s="23">
        <v>0</v>
      </c>
    </row>
    <row r="247" spans="5:17" ht="38.25" x14ac:dyDescent="0.2">
      <c r="E247" s="8">
        <f t="shared" si="3"/>
        <v>228</v>
      </c>
      <c r="F247" s="21" t="s">
        <v>415</v>
      </c>
      <c r="G247" s="21" t="s">
        <v>416</v>
      </c>
      <c r="H247" s="22" t="s">
        <v>59</v>
      </c>
      <c r="I247" s="23">
        <v>419666797.69999999</v>
      </c>
      <c r="J247" s="23">
        <v>419666797.69999999</v>
      </c>
      <c r="K247" s="23">
        <v>0</v>
      </c>
      <c r="L247" s="23">
        <v>419664797.69999999</v>
      </c>
      <c r="M247" s="23">
        <v>419664797.69999999</v>
      </c>
      <c r="N247" s="23">
        <v>0</v>
      </c>
      <c r="O247" s="23">
        <v>0.8</v>
      </c>
      <c r="P247" s="23">
        <v>0.8</v>
      </c>
      <c r="Q247" s="23">
        <v>0</v>
      </c>
    </row>
    <row r="248" spans="5:17" ht="25.5" x14ac:dyDescent="0.2">
      <c r="E248" s="8">
        <f t="shared" si="3"/>
        <v>229</v>
      </c>
      <c r="F248" s="21" t="s">
        <v>417</v>
      </c>
      <c r="G248" s="21" t="s">
        <v>418</v>
      </c>
      <c r="H248" s="22" t="s">
        <v>59</v>
      </c>
      <c r="I248" s="23">
        <v>23.16</v>
      </c>
      <c r="J248" s="23">
        <v>0</v>
      </c>
      <c r="K248" s="23">
        <v>23.16</v>
      </c>
      <c r="L248" s="23">
        <v>24.6</v>
      </c>
      <c r="M248" s="23">
        <v>0</v>
      </c>
      <c r="N248" s="23">
        <v>24.6</v>
      </c>
      <c r="O248" s="23">
        <v>1106987.83</v>
      </c>
      <c r="P248" s="23">
        <v>1105999.48</v>
      </c>
      <c r="Q248" s="23">
        <v>988.35</v>
      </c>
    </row>
    <row r="249" spans="5:17" ht="51" x14ac:dyDescent="0.2">
      <c r="E249" s="8">
        <f t="shared" si="3"/>
        <v>230</v>
      </c>
      <c r="F249" s="21" t="s">
        <v>419</v>
      </c>
      <c r="G249" s="21" t="s">
        <v>420</v>
      </c>
      <c r="H249" s="22" t="s">
        <v>59</v>
      </c>
      <c r="I249" s="23">
        <v>148727358.21000001</v>
      </c>
      <c r="J249" s="23">
        <v>147771728.59999999</v>
      </c>
      <c r="K249" s="23">
        <v>955629.61</v>
      </c>
      <c r="L249" s="23">
        <v>149370652.59999999</v>
      </c>
      <c r="M249" s="23">
        <v>148415022.94</v>
      </c>
      <c r="N249" s="23">
        <v>955629.66</v>
      </c>
      <c r="O249" s="23">
        <v>2206187.61</v>
      </c>
      <c r="P249" s="23">
        <v>2206152.4700000002</v>
      </c>
      <c r="Q249" s="23">
        <v>35.14</v>
      </c>
    </row>
    <row r="250" spans="5:17" ht="51" x14ac:dyDescent="0.2">
      <c r="E250" s="8">
        <f t="shared" si="3"/>
        <v>231</v>
      </c>
      <c r="F250" s="21" t="s">
        <v>421</v>
      </c>
      <c r="G250" s="21" t="s">
        <v>422</v>
      </c>
      <c r="H250" s="22"/>
      <c r="I250" s="23">
        <v>5055250044.9899998</v>
      </c>
      <c r="J250" s="23">
        <v>2799667719.1999998</v>
      </c>
      <c r="K250" s="23">
        <v>2255582325.79</v>
      </c>
      <c r="L250" s="23">
        <v>5055883581.3699999</v>
      </c>
      <c r="M250" s="23">
        <v>2800309013.54</v>
      </c>
      <c r="N250" s="23">
        <v>2255574567.8299999</v>
      </c>
      <c r="O250" s="23">
        <v>3313176.24</v>
      </c>
      <c r="P250" s="23">
        <v>3312152.75</v>
      </c>
      <c r="Q250" s="23">
        <v>1023.49</v>
      </c>
    </row>
    <row r="251" spans="5:17" ht="63.75" x14ac:dyDescent="0.2">
      <c r="E251" s="8">
        <f t="shared" si="3"/>
        <v>232</v>
      </c>
      <c r="F251" s="21" t="s">
        <v>216</v>
      </c>
      <c r="G251" s="21" t="s">
        <v>217</v>
      </c>
      <c r="H251" s="22" t="s">
        <v>59</v>
      </c>
      <c r="I251" s="23">
        <v>0</v>
      </c>
      <c r="J251" s="23">
        <v>0</v>
      </c>
      <c r="K251" s="23">
        <v>0</v>
      </c>
      <c r="L251" s="23">
        <v>0</v>
      </c>
      <c r="M251" s="23">
        <v>0</v>
      </c>
      <c r="N251" s="23">
        <v>0</v>
      </c>
      <c r="O251" s="23">
        <v>5641217.5099999998</v>
      </c>
      <c r="P251" s="23">
        <v>5276267.92</v>
      </c>
      <c r="Q251" s="23">
        <v>364949.59</v>
      </c>
    </row>
    <row r="252" spans="5:17" ht="38.25" x14ac:dyDescent="0.2">
      <c r="E252" s="8">
        <f t="shared" si="3"/>
        <v>233</v>
      </c>
      <c r="F252" s="21" t="s">
        <v>218</v>
      </c>
      <c r="G252" s="21" t="s">
        <v>219</v>
      </c>
      <c r="H252" s="22"/>
      <c r="I252" s="23">
        <v>0</v>
      </c>
      <c r="J252" s="23">
        <v>0</v>
      </c>
      <c r="K252" s="23">
        <v>0</v>
      </c>
      <c r="L252" s="23">
        <v>0</v>
      </c>
      <c r="M252" s="23">
        <v>0</v>
      </c>
      <c r="N252" s="23">
        <v>0</v>
      </c>
      <c r="O252" s="23">
        <v>5641217.5099999998</v>
      </c>
      <c r="P252" s="23">
        <v>5276267.92</v>
      </c>
      <c r="Q252" s="23">
        <v>364949.59</v>
      </c>
    </row>
    <row r="253" spans="5:17" ht="38.25" x14ac:dyDescent="0.2">
      <c r="E253" s="8">
        <f t="shared" si="3"/>
        <v>234</v>
      </c>
      <c r="F253" s="21" t="s">
        <v>423</v>
      </c>
      <c r="G253" s="21" t="s">
        <v>424</v>
      </c>
      <c r="H253" s="22" t="s">
        <v>59</v>
      </c>
      <c r="I253" s="23">
        <v>84467819.790000007</v>
      </c>
      <c r="J253" s="23">
        <v>84399554.439999998</v>
      </c>
      <c r="K253" s="23">
        <v>68265.350000000006</v>
      </c>
      <c r="L253" s="23">
        <v>385535921.26999998</v>
      </c>
      <c r="M253" s="23">
        <v>384562295.25</v>
      </c>
      <c r="N253" s="23">
        <v>973626.02</v>
      </c>
      <c r="O253" s="23">
        <v>513550835.50999999</v>
      </c>
      <c r="P253" s="23">
        <v>508942468.63999999</v>
      </c>
      <c r="Q253" s="23">
        <v>4608366.87</v>
      </c>
    </row>
    <row r="254" spans="5:17" x14ac:dyDescent="0.2">
      <c r="E254" s="8">
        <f t="shared" si="3"/>
        <v>235</v>
      </c>
      <c r="F254" s="21" t="s">
        <v>425</v>
      </c>
      <c r="G254" s="21"/>
      <c r="H254" s="22"/>
      <c r="I254" s="23">
        <v>84467819.790000007</v>
      </c>
      <c r="J254" s="23">
        <v>84399554.439999998</v>
      </c>
      <c r="K254" s="23">
        <v>68265.350000000006</v>
      </c>
      <c r="L254" s="23">
        <v>385535921.26999998</v>
      </c>
      <c r="M254" s="23">
        <v>384562295.25</v>
      </c>
      <c r="N254" s="23">
        <v>973626.02</v>
      </c>
      <c r="O254" s="23">
        <v>513550835.50999999</v>
      </c>
      <c r="P254" s="23">
        <v>508942468.63999999</v>
      </c>
      <c r="Q254" s="23">
        <v>4608366.87</v>
      </c>
    </row>
    <row r="255" spans="5:17" ht="25.5" x14ac:dyDescent="0.2">
      <c r="E255" s="8">
        <f t="shared" si="3"/>
        <v>236</v>
      </c>
      <c r="F255" s="21" t="s">
        <v>426</v>
      </c>
      <c r="G255" s="21" t="s">
        <v>427</v>
      </c>
      <c r="H255" s="22" t="s">
        <v>59</v>
      </c>
      <c r="I255" s="23">
        <v>55502.2</v>
      </c>
      <c r="J255" s="23">
        <v>55502.2</v>
      </c>
      <c r="K255" s="23">
        <v>0</v>
      </c>
      <c r="L255" s="23">
        <v>55502.2</v>
      </c>
      <c r="M255" s="23">
        <v>55502.2</v>
      </c>
      <c r="N255" s="23">
        <v>0</v>
      </c>
      <c r="O255" s="23">
        <v>0</v>
      </c>
      <c r="P255" s="23">
        <v>0</v>
      </c>
      <c r="Q255" s="23">
        <v>0</v>
      </c>
    </row>
    <row r="256" spans="5:17" x14ac:dyDescent="0.2">
      <c r="E256" s="8">
        <f t="shared" si="3"/>
        <v>237</v>
      </c>
      <c r="F256" s="21" t="s">
        <v>428</v>
      </c>
      <c r="G256" s="21"/>
      <c r="H256" s="22"/>
      <c r="I256" s="23">
        <v>55502.2</v>
      </c>
      <c r="J256" s="23">
        <v>55502.2</v>
      </c>
      <c r="K256" s="23">
        <v>0</v>
      </c>
      <c r="L256" s="23">
        <v>55502.2</v>
      </c>
      <c r="M256" s="23">
        <v>55502.2</v>
      </c>
      <c r="N256" s="23">
        <v>0</v>
      </c>
      <c r="O256" s="23">
        <v>0</v>
      </c>
      <c r="P256" s="23">
        <v>0</v>
      </c>
      <c r="Q256" s="23">
        <v>0</v>
      </c>
    </row>
    <row r="257" spans="5:17" ht="38.25" x14ac:dyDescent="0.2">
      <c r="E257" s="8">
        <f t="shared" si="3"/>
        <v>238</v>
      </c>
      <c r="F257" s="21" t="s">
        <v>429</v>
      </c>
      <c r="G257" s="21" t="s">
        <v>430</v>
      </c>
      <c r="H257" s="22" t="s">
        <v>59</v>
      </c>
      <c r="I257" s="23">
        <v>0</v>
      </c>
      <c r="J257" s="23">
        <v>0</v>
      </c>
      <c r="K257" s="23">
        <v>0</v>
      </c>
      <c r="L257" s="23">
        <v>8923.7999999999993</v>
      </c>
      <c r="M257" s="23">
        <v>8923.7999999999993</v>
      </c>
      <c r="N257" s="23">
        <v>0</v>
      </c>
      <c r="O257" s="23">
        <v>344386.64</v>
      </c>
      <c r="P257" s="23">
        <v>344386.64</v>
      </c>
      <c r="Q257" s="23">
        <v>0</v>
      </c>
    </row>
    <row r="258" spans="5:17" ht="38.25" x14ac:dyDescent="0.2">
      <c r="E258" s="8">
        <f t="shared" si="3"/>
        <v>239</v>
      </c>
      <c r="F258" s="21" t="s">
        <v>431</v>
      </c>
      <c r="G258" s="21" t="s">
        <v>430</v>
      </c>
      <c r="H258" s="22"/>
      <c r="I258" s="23">
        <v>0</v>
      </c>
      <c r="J258" s="23">
        <v>0</v>
      </c>
      <c r="K258" s="23">
        <v>0</v>
      </c>
      <c r="L258" s="23">
        <v>8923.7999999999993</v>
      </c>
      <c r="M258" s="23">
        <v>8923.7999999999993</v>
      </c>
      <c r="N258" s="23">
        <v>0</v>
      </c>
      <c r="O258" s="23">
        <v>344386.64</v>
      </c>
      <c r="P258" s="23">
        <v>344386.64</v>
      </c>
      <c r="Q258" s="23">
        <v>0</v>
      </c>
    </row>
    <row r="259" spans="5:17" ht="63.75" x14ac:dyDescent="0.2">
      <c r="E259" s="8">
        <f t="shared" si="3"/>
        <v>240</v>
      </c>
      <c r="F259" s="21" t="s">
        <v>220</v>
      </c>
      <c r="G259" s="21" t="s">
        <v>221</v>
      </c>
      <c r="H259" s="22"/>
      <c r="I259" s="23">
        <v>5139773366.9799995</v>
      </c>
      <c r="J259" s="23">
        <v>2884122775.8400002</v>
      </c>
      <c r="K259" s="23">
        <v>2255650591.1399999</v>
      </c>
      <c r="L259" s="23">
        <v>5441483928.6400003</v>
      </c>
      <c r="M259" s="23">
        <v>3184935734.79</v>
      </c>
      <c r="N259" s="23">
        <v>2256548193.8499999</v>
      </c>
      <c r="O259" s="23">
        <v>522849615.89999998</v>
      </c>
      <c r="P259" s="23">
        <v>517875275.94999999</v>
      </c>
      <c r="Q259" s="23">
        <v>4974339.95</v>
      </c>
    </row>
    <row r="260" spans="5:17" x14ac:dyDescent="0.2">
      <c r="E260" s="8">
        <f t="shared" si="3"/>
        <v>241</v>
      </c>
      <c r="F260" s="21" t="s">
        <v>222</v>
      </c>
      <c r="G260" s="21" t="s">
        <v>113</v>
      </c>
      <c r="H260" s="22"/>
      <c r="I260" s="23">
        <v>62694658537.940002</v>
      </c>
      <c r="J260" s="23">
        <v>59605845870.239998</v>
      </c>
      <c r="K260" s="23">
        <v>3088812667.6999998</v>
      </c>
      <c r="L260" s="23">
        <v>64377215762.360001</v>
      </c>
      <c r="M260" s="23">
        <v>61259165745.220001</v>
      </c>
      <c r="N260" s="23">
        <v>3118050017.1399999</v>
      </c>
      <c r="O260" s="23">
        <v>13586675853.309999</v>
      </c>
      <c r="P260" s="23">
        <v>12733518926.23</v>
      </c>
      <c r="Q260" s="23">
        <v>853156927.08000004</v>
      </c>
    </row>
    <row r="261" spans="5:17" ht="38.25" x14ac:dyDescent="0.2">
      <c r="E261" s="8">
        <f t="shared" si="3"/>
        <v>242</v>
      </c>
      <c r="F261" s="21" t="s">
        <v>223</v>
      </c>
      <c r="G261" s="21" t="s">
        <v>224</v>
      </c>
      <c r="H261" s="22"/>
      <c r="I261" s="23"/>
      <c r="J261" s="23"/>
      <c r="K261" s="23"/>
      <c r="L261" s="23"/>
      <c r="M261" s="23"/>
      <c r="N261" s="23"/>
      <c r="O261" s="23"/>
      <c r="P261" s="23"/>
      <c r="Q261" s="23"/>
    </row>
    <row r="262" spans="5:17" ht="76.5" x14ac:dyDescent="0.2">
      <c r="E262" s="8">
        <f t="shared" si="3"/>
        <v>243</v>
      </c>
      <c r="F262" s="21" t="s">
        <v>432</v>
      </c>
      <c r="G262" s="21" t="s">
        <v>433</v>
      </c>
      <c r="H262" s="22" t="s">
        <v>59</v>
      </c>
      <c r="I262" s="23">
        <v>60833.5</v>
      </c>
      <c r="J262" s="23">
        <v>60833.5</v>
      </c>
      <c r="K262" s="23">
        <v>0</v>
      </c>
      <c r="L262" s="23">
        <v>60833.5</v>
      </c>
      <c r="M262" s="23">
        <v>60833.5</v>
      </c>
      <c r="N262" s="23">
        <v>0</v>
      </c>
      <c r="O262" s="23">
        <v>0</v>
      </c>
      <c r="P262" s="23">
        <v>0</v>
      </c>
      <c r="Q262" s="23">
        <v>0</v>
      </c>
    </row>
    <row r="263" spans="5:17" ht="63.75" x14ac:dyDescent="0.2">
      <c r="E263" s="8">
        <f t="shared" si="3"/>
        <v>244</v>
      </c>
      <c r="F263" s="21" t="s">
        <v>434</v>
      </c>
      <c r="G263" s="21" t="s">
        <v>435</v>
      </c>
      <c r="H263" s="22"/>
      <c r="I263" s="23">
        <v>60833.5</v>
      </c>
      <c r="J263" s="23">
        <v>60833.5</v>
      </c>
      <c r="K263" s="23">
        <v>0</v>
      </c>
      <c r="L263" s="23">
        <v>60833.5</v>
      </c>
      <c r="M263" s="23">
        <v>60833.5</v>
      </c>
      <c r="N263" s="23">
        <v>0</v>
      </c>
      <c r="O263" s="23">
        <v>0</v>
      </c>
      <c r="P263" s="23">
        <v>0</v>
      </c>
      <c r="Q263" s="23">
        <v>0</v>
      </c>
    </row>
    <row r="264" spans="5:17" ht="38.25" x14ac:dyDescent="0.2">
      <c r="E264" s="8">
        <f t="shared" si="3"/>
        <v>245</v>
      </c>
      <c r="F264" s="21" t="s">
        <v>436</v>
      </c>
      <c r="G264" s="21" t="s">
        <v>437</v>
      </c>
      <c r="H264" s="22"/>
      <c r="I264" s="23">
        <v>60833.5</v>
      </c>
      <c r="J264" s="23">
        <v>60833.5</v>
      </c>
      <c r="K264" s="23">
        <v>0</v>
      </c>
      <c r="L264" s="23">
        <v>60833.5</v>
      </c>
      <c r="M264" s="23">
        <v>60833.5</v>
      </c>
      <c r="N264" s="23">
        <v>0</v>
      </c>
      <c r="O264" s="23">
        <v>0</v>
      </c>
      <c r="P264" s="23">
        <v>0</v>
      </c>
      <c r="Q264" s="23">
        <v>0</v>
      </c>
    </row>
    <row r="265" spans="5:17" ht="25.5" x14ac:dyDescent="0.2">
      <c r="E265" s="8">
        <f t="shared" si="3"/>
        <v>246</v>
      </c>
      <c r="F265" s="21" t="s">
        <v>438</v>
      </c>
      <c r="G265" s="21" t="s">
        <v>439</v>
      </c>
      <c r="H265" s="22" t="s">
        <v>59</v>
      </c>
      <c r="I265" s="23">
        <v>6932080.6100000003</v>
      </c>
      <c r="J265" s="23">
        <v>6926932.9000000004</v>
      </c>
      <c r="K265" s="23">
        <v>5147.71</v>
      </c>
      <c r="L265" s="23">
        <v>13799574.220000001</v>
      </c>
      <c r="M265" s="23">
        <v>13798594.43</v>
      </c>
      <c r="N265" s="23">
        <v>979.79</v>
      </c>
      <c r="O265" s="23">
        <v>14932884.82</v>
      </c>
      <c r="P265" s="23">
        <v>14897722.460000001</v>
      </c>
      <c r="Q265" s="23">
        <v>35162.36</v>
      </c>
    </row>
    <row r="266" spans="5:17" ht="25.5" x14ac:dyDescent="0.2">
      <c r="E266" s="8">
        <f t="shared" si="3"/>
        <v>247</v>
      </c>
      <c r="F266" s="21" t="s">
        <v>440</v>
      </c>
      <c r="G266" s="21" t="s">
        <v>439</v>
      </c>
      <c r="H266" s="22"/>
      <c r="I266" s="23">
        <v>6932080.6100000003</v>
      </c>
      <c r="J266" s="23">
        <v>6926932.9000000004</v>
      </c>
      <c r="K266" s="23">
        <v>5147.71</v>
      </c>
      <c r="L266" s="23">
        <v>13799574.220000001</v>
      </c>
      <c r="M266" s="23">
        <v>13798594.43</v>
      </c>
      <c r="N266" s="23">
        <v>979.79</v>
      </c>
      <c r="O266" s="23">
        <v>14932884.82</v>
      </c>
      <c r="P266" s="23">
        <v>14897722.460000001</v>
      </c>
      <c r="Q266" s="23">
        <v>35162.36</v>
      </c>
    </row>
    <row r="267" spans="5:17" ht="38.25" x14ac:dyDescent="0.2">
      <c r="E267" s="8">
        <f t="shared" si="3"/>
        <v>248</v>
      </c>
      <c r="F267" s="21" t="s">
        <v>441</v>
      </c>
      <c r="G267" s="21" t="s">
        <v>442</v>
      </c>
      <c r="H267" s="22" t="s">
        <v>59</v>
      </c>
      <c r="I267" s="23">
        <v>167268</v>
      </c>
      <c r="J267" s="23">
        <v>167268</v>
      </c>
      <c r="K267" s="23">
        <v>0</v>
      </c>
      <c r="L267" s="23">
        <v>281309</v>
      </c>
      <c r="M267" s="23">
        <v>281309</v>
      </c>
      <c r="N267" s="23">
        <v>0</v>
      </c>
      <c r="O267" s="23">
        <v>281309</v>
      </c>
      <c r="P267" s="23">
        <v>281309</v>
      </c>
      <c r="Q267" s="23">
        <v>0</v>
      </c>
    </row>
    <row r="268" spans="5:17" ht="25.5" x14ac:dyDescent="0.2">
      <c r="E268" s="8">
        <f t="shared" si="3"/>
        <v>249</v>
      </c>
      <c r="F268" s="21" t="s">
        <v>443</v>
      </c>
      <c r="G268" s="21" t="s">
        <v>444</v>
      </c>
      <c r="H268" s="22" t="s">
        <v>59</v>
      </c>
      <c r="I268" s="23">
        <v>1063456.44</v>
      </c>
      <c r="J268" s="23">
        <v>1063456.44</v>
      </c>
      <c r="K268" s="23">
        <v>0</v>
      </c>
      <c r="L268" s="23">
        <v>189346.22</v>
      </c>
      <c r="M268" s="23">
        <v>189346.22</v>
      </c>
      <c r="N268" s="23">
        <v>0</v>
      </c>
      <c r="O268" s="23">
        <v>29522179.41</v>
      </c>
      <c r="P268" s="23">
        <v>29522179.41</v>
      </c>
      <c r="Q268" s="23">
        <v>0</v>
      </c>
    </row>
    <row r="269" spans="5:17" ht="51" x14ac:dyDescent="0.2">
      <c r="E269" s="8">
        <f t="shared" si="3"/>
        <v>250</v>
      </c>
      <c r="F269" s="21" t="s">
        <v>445</v>
      </c>
      <c r="G269" s="21" t="s">
        <v>446</v>
      </c>
      <c r="H269" s="22" t="s">
        <v>59</v>
      </c>
      <c r="I269" s="23">
        <v>246473.98</v>
      </c>
      <c r="J269" s="23">
        <v>246473.98</v>
      </c>
      <c r="K269" s="23">
        <v>0</v>
      </c>
      <c r="L269" s="23">
        <v>364096.41</v>
      </c>
      <c r="M269" s="23">
        <v>364096.41</v>
      </c>
      <c r="N269" s="23">
        <v>0</v>
      </c>
      <c r="O269" s="23">
        <v>489558.06</v>
      </c>
      <c r="P269" s="23">
        <v>489558.06</v>
      </c>
      <c r="Q269" s="23">
        <v>0</v>
      </c>
    </row>
    <row r="270" spans="5:17" ht="38.25" x14ac:dyDescent="0.2">
      <c r="E270" s="8">
        <f t="shared" si="3"/>
        <v>251</v>
      </c>
      <c r="F270" s="21" t="s">
        <v>447</v>
      </c>
      <c r="G270" s="21" t="s">
        <v>448</v>
      </c>
      <c r="H270" s="22" t="s">
        <v>59</v>
      </c>
      <c r="I270" s="23">
        <v>2611801.5099999998</v>
      </c>
      <c r="J270" s="23">
        <v>2611801.5099999998</v>
      </c>
      <c r="K270" s="23">
        <v>0</v>
      </c>
      <c r="L270" s="23">
        <v>5172110.4400000004</v>
      </c>
      <c r="M270" s="23">
        <v>5172110.4400000004</v>
      </c>
      <c r="N270" s="23">
        <v>0</v>
      </c>
      <c r="O270" s="23">
        <v>5582934.2400000002</v>
      </c>
      <c r="P270" s="23">
        <v>5582934.2400000002</v>
      </c>
      <c r="Q270" s="23">
        <v>0</v>
      </c>
    </row>
    <row r="271" spans="5:17" ht="51" x14ac:dyDescent="0.2">
      <c r="E271" s="8">
        <f t="shared" si="3"/>
        <v>252</v>
      </c>
      <c r="F271" s="21" t="s">
        <v>449</v>
      </c>
      <c r="G271" s="21" t="s">
        <v>450</v>
      </c>
      <c r="H271" s="22"/>
      <c r="I271" s="23">
        <v>4088999.93</v>
      </c>
      <c r="J271" s="23">
        <v>4088999.93</v>
      </c>
      <c r="K271" s="23">
        <v>0</v>
      </c>
      <c r="L271" s="23">
        <v>6006862.0700000003</v>
      </c>
      <c r="M271" s="23">
        <v>6006862.0700000003</v>
      </c>
      <c r="N271" s="23">
        <v>0</v>
      </c>
      <c r="O271" s="23">
        <v>35875980.710000001</v>
      </c>
      <c r="P271" s="23">
        <v>35875980.710000001</v>
      </c>
      <c r="Q271" s="23">
        <v>0</v>
      </c>
    </row>
    <row r="272" spans="5:17" ht="38.25" x14ac:dyDescent="0.2">
      <c r="E272" s="8">
        <f t="shared" si="3"/>
        <v>253</v>
      </c>
      <c r="F272" s="21" t="s">
        <v>451</v>
      </c>
      <c r="G272" s="21" t="s">
        <v>452</v>
      </c>
      <c r="H272" s="22" t="s">
        <v>59</v>
      </c>
      <c r="I272" s="23">
        <v>0</v>
      </c>
      <c r="J272" s="23">
        <v>0</v>
      </c>
      <c r="K272" s="23">
        <v>0</v>
      </c>
      <c r="L272" s="23">
        <v>30058000</v>
      </c>
      <c r="M272" s="23">
        <v>30058000</v>
      </c>
      <c r="N272" s="23">
        <v>0</v>
      </c>
      <c r="O272" s="23">
        <v>30058000</v>
      </c>
      <c r="P272" s="23">
        <v>30058000</v>
      </c>
      <c r="Q272" s="23">
        <v>0</v>
      </c>
    </row>
    <row r="273" spans="5:17" ht="76.5" x14ac:dyDescent="0.2">
      <c r="E273" s="8">
        <f t="shared" si="3"/>
        <v>254</v>
      </c>
      <c r="F273" s="21" t="s">
        <v>453</v>
      </c>
      <c r="G273" s="21" t="s">
        <v>454</v>
      </c>
      <c r="H273" s="22" t="s">
        <v>59</v>
      </c>
      <c r="I273" s="23">
        <v>16246608.529999999</v>
      </c>
      <c r="J273" s="23">
        <v>16246608.529999999</v>
      </c>
      <c r="K273" s="23">
        <v>0</v>
      </c>
      <c r="L273" s="23">
        <v>16271099.34</v>
      </c>
      <c r="M273" s="23">
        <v>16271099.34</v>
      </c>
      <c r="N273" s="23">
        <v>0</v>
      </c>
      <c r="O273" s="23">
        <v>666780.12</v>
      </c>
      <c r="P273" s="23">
        <v>666780.12</v>
      </c>
      <c r="Q273" s="23">
        <v>0</v>
      </c>
    </row>
    <row r="274" spans="5:17" ht="63.75" x14ac:dyDescent="0.2">
      <c r="E274" s="8">
        <f t="shared" si="3"/>
        <v>255</v>
      </c>
      <c r="F274" s="21" t="s">
        <v>455</v>
      </c>
      <c r="G274" s="21" t="s">
        <v>456</v>
      </c>
      <c r="H274" s="22" t="s">
        <v>59</v>
      </c>
      <c r="I274" s="23">
        <v>0</v>
      </c>
      <c r="J274" s="23">
        <v>0</v>
      </c>
      <c r="K274" s="23">
        <v>0</v>
      </c>
      <c r="L274" s="23">
        <v>1786027.06</v>
      </c>
      <c r="M274" s="23">
        <v>1786027.06</v>
      </c>
      <c r="N274" s="23">
        <v>0</v>
      </c>
      <c r="O274" s="23">
        <v>4567395.41</v>
      </c>
      <c r="P274" s="23">
        <v>4567395.41</v>
      </c>
      <c r="Q274" s="23">
        <v>0</v>
      </c>
    </row>
    <row r="275" spans="5:17" ht="51" x14ac:dyDescent="0.2">
      <c r="E275" s="8">
        <f t="shared" si="3"/>
        <v>256</v>
      </c>
      <c r="F275" s="21" t="s">
        <v>457</v>
      </c>
      <c r="G275" s="21" t="s">
        <v>262</v>
      </c>
      <c r="H275" s="22"/>
      <c r="I275" s="23">
        <v>16246608.529999999</v>
      </c>
      <c r="J275" s="23">
        <v>16246608.529999999</v>
      </c>
      <c r="K275" s="23">
        <v>0</v>
      </c>
      <c r="L275" s="23">
        <v>48115126.399999999</v>
      </c>
      <c r="M275" s="23">
        <v>48115126.399999999</v>
      </c>
      <c r="N275" s="23">
        <v>0</v>
      </c>
      <c r="O275" s="23">
        <v>35292175.530000001</v>
      </c>
      <c r="P275" s="23">
        <v>35292175.530000001</v>
      </c>
      <c r="Q275" s="23">
        <v>0</v>
      </c>
    </row>
    <row r="276" spans="5:17" ht="76.5" x14ac:dyDescent="0.2">
      <c r="E276" s="8">
        <f t="shared" ref="E276:E339" si="4">ROW($E276)-19</f>
        <v>257</v>
      </c>
      <c r="F276" s="21" t="s">
        <v>458</v>
      </c>
      <c r="G276" s="21" t="s">
        <v>459</v>
      </c>
      <c r="H276" s="22" t="s">
        <v>59</v>
      </c>
      <c r="I276" s="23">
        <v>35340938234.879997</v>
      </c>
      <c r="J276" s="23">
        <v>13070444572.049999</v>
      </c>
      <c r="K276" s="23">
        <v>22270493662.830002</v>
      </c>
      <c r="L276" s="23">
        <v>35340751193.559998</v>
      </c>
      <c r="M276" s="23">
        <v>13070257531.15</v>
      </c>
      <c r="N276" s="23">
        <v>22270493662.41</v>
      </c>
      <c r="O276" s="23">
        <v>0</v>
      </c>
      <c r="P276" s="23">
        <v>0</v>
      </c>
      <c r="Q276" s="23">
        <v>0</v>
      </c>
    </row>
    <row r="277" spans="5:17" ht="63.75" x14ac:dyDescent="0.2">
      <c r="E277" s="8">
        <f t="shared" si="4"/>
        <v>258</v>
      </c>
      <c r="F277" s="21" t="s">
        <v>460</v>
      </c>
      <c r="G277" s="21" t="s">
        <v>461</v>
      </c>
      <c r="H277" s="22" t="s">
        <v>59</v>
      </c>
      <c r="I277" s="23">
        <v>1837134510.6300001</v>
      </c>
      <c r="J277" s="23">
        <v>1814711627.1500001</v>
      </c>
      <c r="K277" s="23">
        <v>22422883.48</v>
      </c>
      <c r="L277" s="23">
        <v>1837134510.6300001</v>
      </c>
      <c r="M277" s="23">
        <v>1814711627.1500001</v>
      </c>
      <c r="N277" s="23">
        <v>22422883.48</v>
      </c>
      <c r="O277" s="23">
        <v>0</v>
      </c>
      <c r="P277" s="23">
        <v>0</v>
      </c>
      <c r="Q277" s="23">
        <v>0</v>
      </c>
    </row>
    <row r="278" spans="5:17" ht="38.25" x14ac:dyDescent="0.2">
      <c r="E278" s="8">
        <f t="shared" si="4"/>
        <v>259</v>
      </c>
      <c r="F278" s="21" t="s">
        <v>462</v>
      </c>
      <c r="G278" s="21" t="s">
        <v>463</v>
      </c>
      <c r="H278" s="22" t="s">
        <v>59</v>
      </c>
      <c r="I278" s="23">
        <v>81211403.159999996</v>
      </c>
      <c r="J278" s="23">
        <v>81211403.159999996</v>
      </c>
      <c r="K278" s="23">
        <v>0</v>
      </c>
      <c r="L278" s="23">
        <v>81228266.439999998</v>
      </c>
      <c r="M278" s="23">
        <v>81228266.439999998</v>
      </c>
      <c r="N278" s="23">
        <v>0</v>
      </c>
      <c r="O278" s="23">
        <v>2028211.54</v>
      </c>
      <c r="P278" s="23">
        <v>2028211.54</v>
      </c>
      <c r="Q278" s="23">
        <v>0</v>
      </c>
    </row>
    <row r="279" spans="5:17" ht="63.75" x14ac:dyDescent="0.2">
      <c r="E279" s="8">
        <f t="shared" si="4"/>
        <v>260</v>
      </c>
      <c r="F279" s="21" t="s">
        <v>464</v>
      </c>
      <c r="G279" s="21" t="s">
        <v>465</v>
      </c>
      <c r="H279" s="22" t="s">
        <v>59</v>
      </c>
      <c r="I279" s="23">
        <v>12684220.98</v>
      </c>
      <c r="J279" s="23">
        <v>11448596.689999999</v>
      </c>
      <c r="K279" s="23">
        <v>1235624.29</v>
      </c>
      <c r="L279" s="23">
        <v>21694882.460000001</v>
      </c>
      <c r="M279" s="23">
        <v>19231839.469999999</v>
      </c>
      <c r="N279" s="23">
        <v>2463042.9900000002</v>
      </c>
      <c r="O279" s="23">
        <v>74647086.930000007</v>
      </c>
      <c r="P279" s="23">
        <v>64847696.659999996</v>
      </c>
      <c r="Q279" s="23">
        <v>9799390.2699999996</v>
      </c>
    </row>
    <row r="280" spans="5:17" ht="63.75" x14ac:dyDescent="0.2">
      <c r="E280" s="8">
        <f t="shared" si="4"/>
        <v>261</v>
      </c>
      <c r="F280" s="21" t="s">
        <v>466</v>
      </c>
      <c r="G280" s="21" t="s">
        <v>467</v>
      </c>
      <c r="H280" s="22"/>
      <c r="I280" s="23">
        <v>37271968369.650002</v>
      </c>
      <c r="J280" s="23">
        <v>14977816199.049999</v>
      </c>
      <c r="K280" s="23">
        <v>22294152170.599998</v>
      </c>
      <c r="L280" s="23">
        <v>37280808853.089996</v>
      </c>
      <c r="M280" s="23">
        <v>14985429264.209999</v>
      </c>
      <c r="N280" s="23">
        <v>22295379588.880001</v>
      </c>
      <c r="O280" s="23">
        <v>76675298.469999999</v>
      </c>
      <c r="P280" s="23">
        <v>66875908.200000003</v>
      </c>
      <c r="Q280" s="23">
        <v>9799390.2699999996</v>
      </c>
    </row>
    <row r="281" spans="5:17" ht="38.25" x14ac:dyDescent="0.2">
      <c r="E281" s="8">
        <f t="shared" si="4"/>
        <v>262</v>
      </c>
      <c r="F281" s="21" t="s">
        <v>468</v>
      </c>
      <c r="G281" s="21" t="s">
        <v>469</v>
      </c>
      <c r="H281" s="22" t="s">
        <v>59</v>
      </c>
      <c r="I281" s="23">
        <v>57783.41</v>
      </c>
      <c r="J281" s="23">
        <v>57783.41</v>
      </c>
      <c r="K281" s="23">
        <v>0</v>
      </c>
      <c r="L281" s="23">
        <v>57783.41</v>
      </c>
      <c r="M281" s="23">
        <v>57783.41</v>
      </c>
      <c r="N281" s="23">
        <v>0</v>
      </c>
      <c r="O281" s="23">
        <v>0</v>
      </c>
      <c r="P281" s="23">
        <v>0</v>
      </c>
      <c r="Q281" s="23">
        <v>0</v>
      </c>
    </row>
    <row r="282" spans="5:17" ht="38.25" x14ac:dyDescent="0.2">
      <c r="E282" s="8">
        <f t="shared" si="4"/>
        <v>263</v>
      </c>
      <c r="F282" s="21" t="s">
        <v>470</v>
      </c>
      <c r="G282" s="21" t="s">
        <v>471</v>
      </c>
      <c r="H282" s="22" t="s">
        <v>59</v>
      </c>
      <c r="I282" s="23">
        <v>1274</v>
      </c>
      <c r="J282" s="23">
        <v>1274</v>
      </c>
      <c r="K282" s="23">
        <v>0</v>
      </c>
      <c r="L282" s="23">
        <v>1274</v>
      </c>
      <c r="M282" s="23">
        <v>1274</v>
      </c>
      <c r="N282" s="23">
        <v>0</v>
      </c>
      <c r="O282" s="23">
        <v>0</v>
      </c>
      <c r="P282" s="23">
        <v>0</v>
      </c>
      <c r="Q282" s="23">
        <v>0</v>
      </c>
    </row>
    <row r="283" spans="5:17" ht="38.25" x14ac:dyDescent="0.2">
      <c r="E283" s="8">
        <f t="shared" si="4"/>
        <v>264</v>
      </c>
      <c r="F283" s="21" t="s">
        <v>472</v>
      </c>
      <c r="G283" s="21" t="s">
        <v>473</v>
      </c>
      <c r="H283" s="22" t="s">
        <v>59</v>
      </c>
      <c r="I283" s="23">
        <v>62483651.640000001</v>
      </c>
      <c r="J283" s="23">
        <v>62483651.640000001</v>
      </c>
      <c r="K283" s="23">
        <v>0</v>
      </c>
      <c r="L283" s="23">
        <v>62504696.509999998</v>
      </c>
      <c r="M283" s="23">
        <v>62504696.509999998</v>
      </c>
      <c r="N283" s="23">
        <v>0</v>
      </c>
      <c r="O283" s="23">
        <v>22022.89</v>
      </c>
      <c r="P283" s="23">
        <v>22022.89</v>
      </c>
      <c r="Q283" s="23">
        <v>0</v>
      </c>
    </row>
    <row r="284" spans="5:17" ht="38.25" x14ac:dyDescent="0.2">
      <c r="E284" s="8">
        <f t="shared" si="4"/>
        <v>265</v>
      </c>
      <c r="F284" s="21" t="s">
        <v>474</v>
      </c>
      <c r="G284" s="21" t="s">
        <v>475</v>
      </c>
      <c r="H284" s="22" t="s">
        <v>59</v>
      </c>
      <c r="I284" s="23">
        <v>14223067.699999999</v>
      </c>
      <c r="J284" s="23">
        <v>14223067.699999999</v>
      </c>
      <c r="K284" s="23">
        <v>0</v>
      </c>
      <c r="L284" s="23">
        <v>14223067.699999999</v>
      </c>
      <c r="M284" s="23">
        <v>14223067.699999999</v>
      </c>
      <c r="N284" s="23">
        <v>0</v>
      </c>
      <c r="O284" s="23">
        <v>0</v>
      </c>
      <c r="P284" s="23">
        <v>0</v>
      </c>
      <c r="Q284" s="23">
        <v>0</v>
      </c>
    </row>
    <row r="285" spans="5:17" ht="25.5" x14ac:dyDescent="0.2">
      <c r="E285" s="8">
        <f t="shared" si="4"/>
        <v>266</v>
      </c>
      <c r="F285" s="21" t="s">
        <v>476</v>
      </c>
      <c r="G285" s="21" t="s">
        <v>477</v>
      </c>
      <c r="H285" s="22" t="s">
        <v>59</v>
      </c>
      <c r="I285" s="23">
        <v>3223295.88</v>
      </c>
      <c r="J285" s="23">
        <v>3223295.88</v>
      </c>
      <c r="K285" s="23">
        <v>0</v>
      </c>
      <c r="L285" s="23">
        <v>3223295.88</v>
      </c>
      <c r="M285" s="23">
        <v>3223295.88</v>
      </c>
      <c r="N285" s="23">
        <v>0</v>
      </c>
      <c r="O285" s="23">
        <v>0</v>
      </c>
      <c r="P285" s="23">
        <v>0</v>
      </c>
      <c r="Q285" s="23">
        <v>0</v>
      </c>
    </row>
    <row r="286" spans="5:17" ht="25.5" x14ac:dyDescent="0.2">
      <c r="E286" s="8">
        <f t="shared" si="4"/>
        <v>267</v>
      </c>
      <c r="F286" s="21" t="s">
        <v>478</v>
      </c>
      <c r="G286" s="21" t="s">
        <v>479</v>
      </c>
      <c r="H286" s="22" t="s">
        <v>59</v>
      </c>
      <c r="I286" s="23">
        <v>4102365.35</v>
      </c>
      <c r="J286" s="23">
        <v>4102365.35</v>
      </c>
      <c r="K286" s="23">
        <v>0</v>
      </c>
      <c r="L286" s="23">
        <v>0</v>
      </c>
      <c r="M286" s="23">
        <v>0</v>
      </c>
      <c r="N286" s="23">
        <v>0</v>
      </c>
      <c r="O286" s="23">
        <v>125075093.77</v>
      </c>
      <c r="P286" s="23">
        <v>125075093.77</v>
      </c>
      <c r="Q286" s="23">
        <v>0</v>
      </c>
    </row>
    <row r="287" spans="5:17" ht="51" x14ac:dyDescent="0.2">
      <c r="E287" s="8">
        <f t="shared" si="4"/>
        <v>268</v>
      </c>
      <c r="F287" s="21" t="s">
        <v>480</v>
      </c>
      <c r="G287" s="21" t="s">
        <v>481</v>
      </c>
      <c r="H287" s="22"/>
      <c r="I287" s="23">
        <v>84091437.980000004</v>
      </c>
      <c r="J287" s="23">
        <v>84091437.980000004</v>
      </c>
      <c r="K287" s="23">
        <v>0</v>
      </c>
      <c r="L287" s="23">
        <v>80010117.5</v>
      </c>
      <c r="M287" s="23">
        <v>80010117.5</v>
      </c>
      <c r="N287" s="23">
        <v>0</v>
      </c>
      <c r="O287" s="23">
        <v>125097116.66</v>
      </c>
      <c r="P287" s="23">
        <v>125097116.66</v>
      </c>
      <c r="Q287" s="23">
        <v>0</v>
      </c>
    </row>
    <row r="288" spans="5:17" ht="25.5" x14ac:dyDescent="0.2">
      <c r="E288" s="8">
        <f t="shared" si="4"/>
        <v>269</v>
      </c>
      <c r="F288" s="21" t="s">
        <v>482</v>
      </c>
      <c r="G288" s="21" t="s">
        <v>483</v>
      </c>
      <c r="H288" s="22" t="s">
        <v>59</v>
      </c>
      <c r="I288" s="23">
        <v>924000</v>
      </c>
      <c r="J288" s="23">
        <v>0</v>
      </c>
      <c r="K288" s="23">
        <v>924000</v>
      </c>
      <c r="L288" s="23">
        <v>1668912</v>
      </c>
      <c r="M288" s="23">
        <v>0</v>
      </c>
      <c r="N288" s="23">
        <v>1668912</v>
      </c>
      <c r="O288" s="23">
        <v>70625520</v>
      </c>
      <c r="P288" s="23">
        <v>0</v>
      </c>
      <c r="Q288" s="23">
        <v>70625520</v>
      </c>
    </row>
    <row r="289" spans="5:17" ht="51" x14ac:dyDescent="0.2">
      <c r="E289" s="8">
        <f t="shared" si="4"/>
        <v>270</v>
      </c>
      <c r="F289" s="21" t="s">
        <v>484</v>
      </c>
      <c r="G289" s="21" t="s">
        <v>485</v>
      </c>
      <c r="H289" s="22" t="s">
        <v>35</v>
      </c>
      <c r="I289" s="23">
        <v>599.26</v>
      </c>
      <c r="J289" s="23">
        <v>0</v>
      </c>
      <c r="K289" s="23">
        <v>599.26</v>
      </c>
      <c r="L289" s="23">
        <v>660.74</v>
      </c>
      <c r="M289" s="23">
        <v>0</v>
      </c>
      <c r="N289" s="23">
        <v>660.74</v>
      </c>
      <c r="O289" s="23">
        <v>0</v>
      </c>
      <c r="P289" s="23">
        <v>0</v>
      </c>
      <c r="Q289" s="23">
        <v>0</v>
      </c>
    </row>
    <row r="290" spans="5:17" ht="51" x14ac:dyDescent="0.2">
      <c r="E290" s="8">
        <f t="shared" si="4"/>
        <v>271</v>
      </c>
      <c r="F290" s="21" t="s">
        <v>484</v>
      </c>
      <c r="G290" s="21" t="s">
        <v>485</v>
      </c>
      <c r="H290" s="22" t="s">
        <v>59</v>
      </c>
      <c r="I290" s="23">
        <v>0</v>
      </c>
      <c r="J290" s="23">
        <v>0</v>
      </c>
      <c r="K290" s="23">
        <v>0</v>
      </c>
      <c r="L290" s="23">
        <v>0</v>
      </c>
      <c r="M290" s="23">
        <v>0</v>
      </c>
      <c r="N290" s="23">
        <v>0</v>
      </c>
      <c r="O290" s="23">
        <v>7288.3</v>
      </c>
      <c r="P290" s="23">
        <v>0</v>
      </c>
      <c r="Q290" s="23">
        <v>7288.3</v>
      </c>
    </row>
    <row r="291" spans="5:17" ht="38.25" x14ac:dyDescent="0.2">
      <c r="E291" s="8">
        <f t="shared" si="4"/>
        <v>272</v>
      </c>
      <c r="F291" s="21" t="s">
        <v>486</v>
      </c>
      <c r="G291" s="21" t="s">
        <v>487</v>
      </c>
      <c r="H291" s="22" t="s">
        <v>59</v>
      </c>
      <c r="I291" s="23">
        <v>936145.54</v>
      </c>
      <c r="J291" s="23">
        <v>0</v>
      </c>
      <c r="K291" s="23">
        <v>936145.54</v>
      </c>
      <c r="L291" s="23">
        <v>528111.42000000004</v>
      </c>
      <c r="M291" s="23">
        <v>0</v>
      </c>
      <c r="N291" s="23">
        <v>528111.42000000004</v>
      </c>
      <c r="O291" s="23">
        <v>0</v>
      </c>
      <c r="P291" s="23">
        <v>0</v>
      </c>
      <c r="Q291" s="23">
        <v>0</v>
      </c>
    </row>
    <row r="292" spans="5:17" ht="25.5" x14ac:dyDescent="0.2">
      <c r="E292" s="8">
        <f t="shared" si="4"/>
        <v>273</v>
      </c>
      <c r="F292" s="21" t="s">
        <v>488</v>
      </c>
      <c r="G292" s="21" t="s">
        <v>483</v>
      </c>
      <c r="H292" s="22"/>
      <c r="I292" s="23">
        <v>1860744.8</v>
      </c>
      <c r="J292" s="23">
        <v>0</v>
      </c>
      <c r="K292" s="23">
        <v>1860744.8</v>
      </c>
      <c r="L292" s="23">
        <v>2197684.16</v>
      </c>
      <c r="M292" s="23">
        <v>0</v>
      </c>
      <c r="N292" s="23">
        <v>2197684.16</v>
      </c>
      <c r="O292" s="23">
        <v>70632808.299999997</v>
      </c>
      <c r="P292" s="23">
        <v>0</v>
      </c>
      <c r="Q292" s="23">
        <v>70632808.299999997</v>
      </c>
    </row>
    <row r="293" spans="5:17" ht="38.25" x14ac:dyDescent="0.2">
      <c r="E293" s="8">
        <f t="shared" si="4"/>
        <v>274</v>
      </c>
      <c r="F293" s="21" t="s">
        <v>489</v>
      </c>
      <c r="G293" s="21" t="s">
        <v>490</v>
      </c>
      <c r="H293" s="22" t="s">
        <v>59</v>
      </c>
      <c r="I293" s="23">
        <v>203062.04</v>
      </c>
      <c r="J293" s="23">
        <v>203062.04</v>
      </c>
      <c r="K293" s="23">
        <v>0</v>
      </c>
      <c r="L293" s="23">
        <v>276479.08</v>
      </c>
      <c r="M293" s="23">
        <v>276479.08</v>
      </c>
      <c r="N293" s="23">
        <v>0</v>
      </c>
      <c r="O293" s="23">
        <v>232406.1</v>
      </c>
      <c r="P293" s="23">
        <v>232406.1</v>
      </c>
      <c r="Q293" s="23">
        <v>0</v>
      </c>
    </row>
    <row r="294" spans="5:17" ht="25.5" x14ac:dyDescent="0.2">
      <c r="E294" s="8">
        <f t="shared" si="4"/>
        <v>275</v>
      </c>
      <c r="F294" s="21" t="s">
        <v>491</v>
      </c>
      <c r="G294" s="21" t="s">
        <v>492</v>
      </c>
      <c r="H294" s="22" t="s">
        <v>59</v>
      </c>
      <c r="I294" s="23">
        <v>30606</v>
      </c>
      <c r="J294" s="23">
        <v>30606</v>
      </c>
      <c r="K294" s="23">
        <v>0</v>
      </c>
      <c r="L294" s="23">
        <v>32874.33</v>
      </c>
      <c r="M294" s="23">
        <v>32874.33</v>
      </c>
      <c r="N294" s="23">
        <v>0</v>
      </c>
      <c r="O294" s="23">
        <v>11647.56</v>
      </c>
      <c r="P294" s="23">
        <v>11647.56</v>
      </c>
      <c r="Q294" s="23">
        <v>0</v>
      </c>
    </row>
    <row r="295" spans="5:17" ht="25.5" x14ac:dyDescent="0.2">
      <c r="E295" s="8">
        <f t="shared" si="4"/>
        <v>276</v>
      </c>
      <c r="F295" s="21" t="s">
        <v>493</v>
      </c>
      <c r="G295" s="21" t="s">
        <v>494</v>
      </c>
      <c r="H295" s="22"/>
      <c r="I295" s="23">
        <v>233668.04</v>
      </c>
      <c r="J295" s="23">
        <v>233668.04</v>
      </c>
      <c r="K295" s="23">
        <v>0</v>
      </c>
      <c r="L295" s="23">
        <v>309353.40999999997</v>
      </c>
      <c r="M295" s="23">
        <v>309353.40999999997</v>
      </c>
      <c r="N295" s="23">
        <v>0</v>
      </c>
      <c r="O295" s="23">
        <v>244053.66</v>
      </c>
      <c r="P295" s="23">
        <v>244053.66</v>
      </c>
      <c r="Q295" s="23">
        <v>0</v>
      </c>
    </row>
    <row r="296" spans="5:17" ht="38.25" x14ac:dyDescent="0.2">
      <c r="E296" s="8">
        <f t="shared" si="4"/>
        <v>277</v>
      </c>
      <c r="F296" s="21" t="s">
        <v>495</v>
      </c>
      <c r="G296" s="21" t="s">
        <v>496</v>
      </c>
      <c r="H296" s="22" t="s">
        <v>59</v>
      </c>
      <c r="I296" s="23">
        <v>981646</v>
      </c>
      <c r="J296" s="23">
        <v>0</v>
      </c>
      <c r="K296" s="23">
        <v>981646</v>
      </c>
      <c r="L296" s="23">
        <v>1329146</v>
      </c>
      <c r="M296" s="23">
        <v>0</v>
      </c>
      <c r="N296" s="23">
        <v>1329146</v>
      </c>
      <c r="O296" s="23">
        <v>59058528</v>
      </c>
      <c r="P296" s="23">
        <v>4153800</v>
      </c>
      <c r="Q296" s="23">
        <v>54904728</v>
      </c>
    </row>
    <row r="297" spans="5:17" ht="76.5" x14ac:dyDescent="0.2">
      <c r="E297" s="8">
        <f t="shared" si="4"/>
        <v>278</v>
      </c>
      <c r="F297" s="21" t="s">
        <v>497</v>
      </c>
      <c r="G297" s="21" t="s">
        <v>498</v>
      </c>
      <c r="H297" s="22" t="s">
        <v>35</v>
      </c>
      <c r="I297" s="23">
        <v>16316.16</v>
      </c>
      <c r="J297" s="23">
        <v>15735.25</v>
      </c>
      <c r="K297" s="23">
        <v>580.91</v>
      </c>
      <c r="L297" s="23">
        <v>620.34</v>
      </c>
      <c r="M297" s="23">
        <v>17.190000000000001</v>
      </c>
      <c r="N297" s="23">
        <v>603.15</v>
      </c>
      <c r="O297" s="23">
        <v>-47968.65</v>
      </c>
      <c r="P297" s="23">
        <v>-47237.54</v>
      </c>
      <c r="Q297" s="23">
        <v>-731.11</v>
      </c>
    </row>
    <row r="298" spans="5:17" ht="63.75" x14ac:dyDescent="0.2">
      <c r="E298" s="8">
        <f t="shared" si="4"/>
        <v>279</v>
      </c>
      <c r="F298" s="21" t="s">
        <v>499</v>
      </c>
      <c r="G298" s="21" t="s">
        <v>500</v>
      </c>
      <c r="H298" s="22" t="s">
        <v>59</v>
      </c>
      <c r="I298" s="23">
        <v>863894.52</v>
      </c>
      <c r="J298" s="23">
        <v>81367.94</v>
      </c>
      <c r="K298" s="23">
        <v>782526.58</v>
      </c>
      <c r="L298" s="23">
        <v>486274.79</v>
      </c>
      <c r="M298" s="23">
        <v>45737.2</v>
      </c>
      <c r="N298" s="23">
        <v>440537.59</v>
      </c>
      <c r="O298" s="23">
        <v>0</v>
      </c>
      <c r="P298" s="23">
        <v>0</v>
      </c>
      <c r="Q298" s="23">
        <v>0</v>
      </c>
    </row>
    <row r="299" spans="5:17" ht="38.25" x14ac:dyDescent="0.2">
      <c r="E299" s="8">
        <f t="shared" si="4"/>
        <v>280</v>
      </c>
      <c r="F299" s="21" t="s">
        <v>501</v>
      </c>
      <c r="G299" s="21" t="s">
        <v>496</v>
      </c>
      <c r="H299" s="22"/>
      <c r="I299" s="23">
        <v>1861856.68</v>
      </c>
      <c r="J299" s="23">
        <v>97103.19</v>
      </c>
      <c r="K299" s="23">
        <v>1764753.49</v>
      </c>
      <c r="L299" s="23">
        <v>1816041.13</v>
      </c>
      <c r="M299" s="23">
        <v>45754.39</v>
      </c>
      <c r="N299" s="23">
        <v>1770286.74</v>
      </c>
      <c r="O299" s="23">
        <v>59010559.350000001</v>
      </c>
      <c r="P299" s="23">
        <v>4106562.46</v>
      </c>
      <c r="Q299" s="23">
        <v>54903996.890000001</v>
      </c>
    </row>
    <row r="300" spans="5:17" ht="38.25" x14ac:dyDescent="0.2">
      <c r="E300" s="8">
        <f t="shared" si="4"/>
        <v>281</v>
      </c>
      <c r="F300" s="21" t="s">
        <v>502</v>
      </c>
      <c r="G300" s="21" t="s">
        <v>503</v>
      </c>
      <c r="H300" s="22" t="s">
        <v>59</v>
      </c>
      <c r="I300" s="23">
        <v>16281732.09</v>
      </c>
      <c r="J300" s="23">
        <v>12689002.52</v>
      </c>
      <c r="K300" s="23">
        <v>3592729.57</v>
      </c>
      <c r="L300" s="23">
        <v>10840459.890000001</v>
      </c>
      <c r="M300" s="23">
        <v>10356526.199999999</v>
      </c>
      <c r="N300" s="23">
        <v>483933.69</v>
      </c>
      <c r="O300" s="23">
        <v>49821196.159999996</v>
      </c>
      <c r="P300" s="23">
        <v>48031311.829999998</v>
      </c>
      <c r="Q300" s="23">
        <v>1789884.33</v>
      </c>
    </row>
    <row r="301" spans="5:17" ht="38.25" x14ac:dyDescent="0.2">
      <c r="E301" s="8">
        <f t="shared" si="4"/>
        <v>282</v>
      </c>
      <c r="F301" s="21" t="s">
        <v>504</v>
      </c>
      <c r="G301" s="21" t="s">
        <v>505</v>
      </c>
      <c r="H301" s="22" t="s">
        <v>59</v>
      </c>
      <c r="I301" s="23">
        <v>11255079.550000001</v>
      </c>
      <c r="J301" s="23">
        <v>0</v>
      </c>
      <c r="K301" s="23">
        <v>11255079.550000001</v>
      </c>
      <c r="L301" s="23">
        <v>11255079.550000001</v>
      </c>
      <c r="M301" s="23">
        <v>0</v>
      </c>
      <c r="N301" s="23">
        <v>11255079.550000001</v>
      </c>
      <c r="O301" s="23">
        <v>0</v>
      </c>
      <c r="P301" s="23">
        <v>0</v>
      </c>
      <c r="Q301" s="23">
        <v>0</v>
      </c>
    </row>
    <row r="302" spans="5:17" ht="51" x14ac:dyDescent="0.2">
      <c r="E302" s="8">
        <f t="shared" si="4"/>
        <v>283</v>
      </c>
      <c r="F302" s="21" t="s">
        <v>506</v>
      </c>
      <c r="G302" s="21" t="s">
        <v>507</v>
      </c>
      <c r="H302" s="22"/>
      <c r="I302" s="23">
        <v>27536811.640000001</v>
      </c>
      <c r="J302" s="23">
        <v>12689002.52</v>
      </c>
      <c r="K302" s="23">
        <v>14847809.119999999</v>
      </c>
      <c r="L302" s="23">
        <v>22095539.440000001</v>
      </c>
      <c r="M302" s="23">
        <v>10356526.199999999</v>
      </c>
      <c r="N302" s="23">
        <v>11739013.24</v>
      </c>
      <c r="O302" s="23">
        <v>49821196.159999996</v>
      </c>
      <c r="P302" s="23">
        <v>48031311.829999998</v>
      </c>
      <c r="Q302" s="23">
        <v>1789884.33</v>
      </c>
    </row>
    <row r="303" spans="5:17" x14ac:dyDescent="0.2">
      <c r="E303" s="8">
        <f t="shared" si="4"/>
        <v>284</v>
      </c>
      <c r="F303" s="21" t="s">
        <v>508</v>
      </c>
      <c r="G303" s="21" t="s">
        <v>509</v>
      </c>
      <c r="H303" s="22"/>
      <c r="I303" s="23">
        <v>37414820577.860001</v>
      </c>
      <c r="J303" s="23">
        <v>15102189952.139999</v>
      </c>
      <c r="K303" s="23">
        <v>22312630625.720001</v>
      </c>
      <c r="L303" s="23">
        <v>37455159151.419998</v>
      </c>
      <c r="M303" s="23">
        <v>15144071598.610001</v>
      </c>
      <c r="N303" s="23">
        <v>22311087552.810001</v>
      </c>
      <c r="O303" s="23">
        <v>467582073.66000003</v>
      </c>
      <c r="P303" s="23">
        <v>330420831.50999999</v>
      </c>
      <c r="Q303" s="23">
        <v>137161242.15000001</v>
      </c>
    </row>
    <row r="304" spans="5:17" ht="25.5" x14ac:dyDescent="0.2">
      <c r="E304" s="8">
        <f t="shared" si="4"/>
        <v>285</v>
      </c>
      <c r="F304" s="21" t="s">
        <v>510</v>
      </c>
      <c r="G304" s="21" t="s">
        <v>511</v>
      </c>
      <c r="H304" s="22" t="s">
        <v>59</v>
      </c>
      <c r="I304" s="23">
        <v>32643023.57</v>
      </c>
      <c r="J304" s="23">
        <v>31736717.140000001</v>
      </c>
      <c r="K304" s="23">
        <v>906306.43</v>
      </c>
      <c r="L304" s="23">
        <v>31898150.469999999</v>
      </c>
      <c r="M304" s="23">
        <v>30945441.140000001</v>
      </c>
      <c r="N304" s="23">
        <v>952709.33</v>
      </c>
      <c r="O304" s="23">
        <v>156059.4</v>
      </c>
      <c r="P304" s="23">
        <v>0</v>
      </c>
      <c r="Q304" s="23">
        <v>156059.4</v>
      </c>
    </row>
    <row r="305" spans="5:17" ht="25.5" x14ac:dyDescent="0.2">
      <c r="E305" s="8">
        <f t="shared" si="4"/>
        <v>286</v>
      </c>
      <c r="F305" s="21" t="s">
        <v>512</v>
      </c>
      <c r="G305" s="21" t="s">
        <v>511</v>
      </c>
      <c r="H305" s="22"/>
      <c r="I305" s="23">
        <v>32643023.57</v>
      </c>
      <c r="J305" s="23">
        <v>31736717.140000001</v>
      </c>
      <c r="K305" s="23">
        <v>906306.43</v>
      </c>
      <c r="L305" s="23">
        <v>31898150.469999999</v>
      </c>
      <c r="M305" s="23">
        <v>30945441.140000001</v>
      </c>
      <c r="N305" s="23">
        <v>952709.33</v>
      </c>
      <c r="O305" s="23">
        <v>156059.4</v>
      </c>
      <c r="P305" s="23">
        <v>0</v>
      </c>
      <c r="Q305" s="23">
        <v>156059.4</v>
      </c>
    </row>
    <row r="306" spans="5:17" ht="25.5" x14ac:dyDescent="0.2">
      <c r="E306" s="8">
        <f t="shared" si="4"/>
        <v>287</v>
      </c>
      <c r="F306" s="21" t="s">
        <v>293</v>
      </c>
      <c r="G306" s="21" t="s">
        <v>294</v>
      </c>
      <c r="H306" s="22" t="s">
        <v>59</v>
      </c>
      <c r="I306" s="23">
        <v>0</v>
      </c>
      <c r="J306" s="23">
        <v>0</v>
      </c>
      <c r="K306" s="23">
        <v>0</v>
      </c>
      <c r="L306" s="23">
        <v>0</v>
      </c>
      <c r="M306" s="23">
        <v>0</v>
      </c>
      <c r="N306" s="23">
        <v>0</v>
      </c>
      <c r="O306" s="23">
        <v>84249449.459999993</v>
      </c>
      <c r="P306" s="23">
        <v>8076647.5800000001</v>
      </c>
      <c r="Q306" s="23">
        <v>76172801.879999995</v>
      </c>
    </row>
    <row r="307" spans="5:17" x14ac:dyDescent="0.2">
      <c r="E307" s="8">
        <f t="shared" si="4"/>
        <v>288</v>
      </c>
      <c r="F307" s="21" t="s">
        <v>295</v>
      </c>
      <c r="G307" s="21" t="s">
        <v>296</v>
      </c>
      <c r="H307" s="22"/>
      <c r="I307" s="23">
        <v>0</v>
      </c>
      <c r="J307" s="23">
        <v>0</v>
      </c>
      <c r="K307" s="23">
        <v>0</v>
      </c>
      <c r="L307" s="23">
        <v>0</v>
      </c>
      <c r="M307" s="23">
        <v>0</v>
      </c>
      <c r="N307" s="23">
        <v>0</v>
      </c>
      <c r="O307" s="23">
        <v>84249449.459999993</v>
      </c>
      <c r="P307" s="23">
        <v>8076647.5800000001</v>
      </c>
      <c r="Q307" s="23">
        <v>76172801.879999995</v>
      </c>
    </row>
    <row r="308" spans="5:17" ht="38.25" x14ac:dyDescent="0.2">
      <c r="E308" s="8">
        <f t="shared" si="4"/>
        <v>289</v>
      </c>
      <c r="F308" s="21" t="s">
        <v>297</v>
      </c>
      <c r="G308" s="21" t="s">
        <v>298</v>
      </c>
      <c r="H308" s="22"/>
      <c r="I308" s="23">
        <v>32643023.57</v>
      </c>
      <c r="J308" s="23">
        <v>31736717.140000001</v>
      </c>
      <c r="K308" s="23">
        <v>906306.43</v>
      </c>
      <c r="L308" s="23">
        <v>31898150.469999999</v>
      </c>
      <c r="M308" s="23">
        <v>30945441.140000001</v>
      </c>
      <c r="N308" s="23">
        <v>952709.33</v>
      </c>
      <c r="O308" s="23">
        <v>84405508.859999999</v>
      </c>
      <c r="P308" s="23">
        <v>8076647.5800000001</v>
      </c>
      <c r="Q308" s="23">
        <v>76328861.280000001</v>
      </c>
    </row>
    <row r="309" spans="5:17" ht="38.25" x14ac:dyDescent="0.2">
      <c r="E309" s="8">
        <f t="shared" si="4"/>
        <v>290</v>
      </c>
      <c r="F309" s="21" t="s">
        <v>299</v>
      </c>
      <c r="G309" s="21" t="s">
        <v>300</v>
      </c>
      <c r="H309" s="22" t="s">
        <v>59</v>
      </c>
      <c r="I309" s="23">
        <v>0</v>
      </c>
      <c r="J309" s="23">
        <v>0</v>
      </c>
      <c r="K309" s="23">
        <v>0</v>
      </c>
      <c r="L309" s="23">
        <v>0</v>
      </c>
      <c r="M309" s="23">
        <v>0</v>
      </c>
      <c r="N309" s="23">
        <v>0</v>
      </c>
      <c r="O309" s="23">
        <v>3460853.95</v>
      </c>
      <c r="P309" s="23">
        <v>0</v>
      </c>
      <c r="Q309" s="23">
        <v>3460853.95</v>
      </c>
    </row>
    <row r="310" spans="5:17" ht="51" x14ac:dyDescent="0.2">
      <c r="E310" s="8">
        <f t="shared" si="4"/>
        <v>291</v>
      </c>
      <c r="F310" s="21" t="s">
        <v>301</v>
      </c>
      <c r="G310" s="21" t="s">
        <v>302</v>
      </c>
      <c r="H310" s="22" t="s">
        <v>35</v>
      </c>
      <c r="I310" s="23">
        <v>39472995549.980003</v>
      </c>
      <c r="J310" s="23">
        <v>39472995549.980003</v>
      </c>
      <c r="K310" s="23">
        <v>0</v>
      </c>
      <c r="L310" s="23">
        <v>39512308364.690002</v>
      </c>
      <c r="M310" s="23">
        <v>39512308364.690002</v>
      </c>
      <c r="N310" s="23">
        <v>0</v>
      </c>
      <c r="O310" s="23">
        <v>-3460853.95</v>
      </c>
      <c r="P310" s="23">
        <v>-3460853.95</v>
      </c>
      <c r="Q310" s="23">
        <v>0</v>
      </c>
    </row>
    <row r="311" spans="5:17" ht="38.25" x14ac:dyDescent="0.2">
      <c r="E311" s="8">
        <f t="shared" si="4"/>
        <v>292</v>
      </c>
      <c r="F311" s="21" t="s">
        <v>303</v>
      </c>
      <c r="G311" s="21" t="s">
        <v>300</v>
      </c>
      <c r="H311" s="22"/>
      <c r="I311" s="23">
        <v>39472995549.980003</v>
      </c>
      <c r="J311" s="23">
        <v>39472995549.980003</v>
      </c>
      <c r="K311" s="23">
        <v>0</v>
      </c>
      <c r="L311" s="23">
        <v>39512308364.690002</v>
      </c>
      <c r="M311" s="23">
        <v>39512308364.690002</v>
      </c>
      <c r="N311" s="23">
        <v>0</v>
      </c>
      <c r="O311" s="23">
        <v>0</v>
      </c>
      <c r="P311" s="23">
        <v>-3460853.95</v>
      </c>
      <c r="Q311" s="23">
        <v>3460853.95</v>
      </c>
    </row>
    <row r="312" spans="5:17" ht="38.25" x14ac:dyDescent="0.2">
      <c r="E312" s="8">
        <f t="shared" si="4"/>
        <v>293</v>
      </c>
      <c r="F312" s="21" t="s">
        <v>304</v>
      </c>
      <c r="G312" s="21" t="s">
        <v>300</v>
      </c>
      <c r="H312" s="22"/>
      <c r="I312" s="23">
        <v>39472995549.980003</v>
      </c>
      <c r="J312" s="23">
        <v>39472995549.980003</v>
      </c>
      <c r="K312" s="23">
        <v>0</v>
      </c>
      <c r="L312" s="23">
        <v>39512308364.690002</v>
      </c>
      <c r="M312" s="23">
        <v>39512308364.690002</v>
      </c>
      <c r="N312" s="23">
        <v>0</v>
      </c>
      <c r="O312" s="23">
        <v>0</v>
      </c>
      <c r="P312" s="23">
        <v>-3460853.95</v>
      </c>
      <c r="Q312" s="23">
        <v>3460853.95</v>
      </c>
    </row>
    <row r="313" spans="5:17" ht="38.25" x14ac:dyDescent="0.2">
      <c r="E313" s="8">
        <f t="shared" si="4"/>
        <v>294</v>
      </c>
      <c r="F313" s="21" t="s">
        <v>305</v>
      </c>
      <c r="G313" s="21" t="s">
        <v>224</v>
      </c>
      <c r="H313" s="22"/>
      <c r="I313" s="23">
        <v>76920519984.910004</v>
      </c>
      <c r="J313" s="23">
        <v>54606983052.760002</v>
      </c>
      <c r="K313" s="23">
        <v>22313536932.150002</v>
      </c>
      <c r="L313" s="23">
        <v>76999426500.080002</v>
      </c>
      <c r="M313" s="23">
        <v>54687386237.940002</v>
      </c>
      <c r="N313" s="23">
        <v>22312040262.139999</v>
      </c>
      <c r="O313" s="23">
        <v>551987582.51999998</v>
      </c>
      <c r="P313" s="23">
        <v>335036625.13999999</v>
      </c>
      <c r="Q313" s="23">
        <v>216950957.38</v>
      </c>
    </row>
    <row r="314" spans="5:17" x14ac:dyDescent="0.2">
      <c r="E314" s="8">
        <f t="shared" si="4"/>
        <v>295</v>
      </c>
      <c r="F314" s="21" t="s">
        <v>513</v>
      </c>
      <c r="G314" s="21"/>
      <c r="H314" s="22"/>
      <c r="I314" s="23">
        <v>142977443436.17999</v>
      </c>
      <c r="J314" s="23">
        <v>115038930790.14999</v>
      </c>
      <c r="K314" s="23">
        <v>27938512646.029999</v>
      </c>
      <c r="L314" s="23">
        <v>144564265331.35999</v>
      </c>
      <c r="M314" s="23">
        <v>116747927707.53999</v>
      </c>
      <c r="N314" s="23">
        <v>27816337623.82</v>
      </c>
      <c r="O314" s="23">
        <v>14144481439.139999</v>
      </c>
      <c r="P314" s="23">
        <v>13068629424.959999</v>
      </c>
      <c r="Q314" s="23">
        <v>1075852014.1800001</v>
      </c>
    </row>
    <row r="315" spans="5:17" x14ac:dyDescent="0.2">
      <c r="E315" s="8">
        <f t="shared" si="4"/>
        <v>296</v>
      </c>
      <c r="F315" s="21" t="s">
        <v>514</v>
      </c>
      <c r="G315" s="21" t="s">
        <v>515</v>
      </c>
      <c r="H315" s="22"/>
      <c r="I315" s="23"/>
      <c r="J315" s="23"/>
      <c r="K315" s="23"/>
      <c r="L315" s="23"/>
      <c r="M315" s="23"/>
      <c r="N315" s="23"/>
      <c r="O315" s="23"/>
      <c r="P315" s="23"/>
      <c r="Q315" s="23"/>
    </row>
    <row r="316" spans="5:17" x14ac:dyDescent="0.2">
      <c r="E316" s="8">
        <f t="shared" si="4"/>
        <v>297</v>
      </c>
      <c r="F316" s="21" t="s">
        <v>516</v>
      </c>
      <c r="G316" s="21" t="s">
        <v>517</v>
      </c>
      <c r="H316" s="22" t="s">
        <v>59</v>
      </c>
      <c r="I316" s="23">
        <v>0</v>
      </c>
      <c r="J316" s="23">
        <v>0</v>
      </c>
      <c r="K316" s="23">
        <v>0</v>
      </c>
      <c r="L316" s="23">
        <v>0</v>
      </c>
      <c r="M316" s="23">
        <v>0</v>
      </c>
      <c r="N316" s="23">
        <v>0</v>
      </c>
      <c r="O316" s="23">
        <v>300000000</v>
      </c>
      <c r="P316" s="23">
        <v>300000000</v>
      </c>
      <c r="Q316" s="23">
        <v>0</v>
      </c>
    </row>
    <row r="317" spans="5:17" x14ac:dyDescent="0.2">
      <c r="E317" s="8">
        <f t="shared" si="4"/>
        <v>298</v>
      </c>
      <c r="F317" s="21" t="s">
        <v>518</v>
      </c>
      <c r="G317" s="21" t="s">
        <v>519</v>
      </c>
      <c r="H317" s="22"/>
      <c r="I317" s="23">
        <v>0</v>
      </c>
      <c r="J317" s="23">
        <v>0</v>
      </c>
      <c r="K317" s="23">
        <v>0</v>
      </c>
      <c r="L317" s="23">
        <v>0</v>
      </c>
      <c r="M317" s="23">
        <v>0</v>
      </c>
      <c r="N317" s="23">
        <v>0</v>
      </c>
      <c r="O317" s="23">
        <v>300000000</v>
      </c>
      <c r="P317" s="23">
        <v>300000000</v>
      </c>
      <c r="Q317" s="23">
        <v>0</v>
      </c>
    </row>
    <row r="318" spans="5:17" ht="25.5" x14ac:dyDescent="0.2">
      <c r="E318" s="8">
        <f t="shared" si="4"/>
        <v>299</v>
      </c>
      <c r="F318" s="21" t="s">
        <v>520</v>
      </c>
      <c r="G318" s="21" t="s">
        <v>521</v>
      </c>
      <c r="H318" s="22" t="s">
        <v>59</v>
      </c>
      <c r="I318" s="23">
        <v>0</v>
      </c>
      <c r="J318" s="23">
        <v>0</v>
      </c>
      <c r="K318" s="23">
        <v>0</v>
      </c>
      <c r="L318" s="23">
        <v>0</v>
      </c>
      <c r="M318" s="23">
        <v>0</v>
      </c>
      <c r="N318" s="23">
        <v>0</v>
      </c>
      <c r="O318" s="23">
        <v>110500000</v>
      </c>
      <c r="P318" s="23">
        <v>110500000</v>
      </c>
      <c r="Q318" s="23">
        <v>0</v>
      </c>
    </row>
    <row r="319" spans="5:17" ht="25.5" x14ac:dyDescent="0.2">
      <c r="E319" s="8">
        <f t="shared" si="4"/>
        <v>300</v>
      </c>
      <c r="F319" s="21" t="s">
        <v>522</v>
      </c>
      <c r="G319" s="21" t="s">
        <v>523</v>
      </c>
      <c r="H319" s="22"/>
      <c r="I319" s="23">
        <v>0</v>
      </c>
      <c r="J319" s="23">
        <v>0</v>
      </c>
      <c r="K319" s="23">
        <v>0</v>
      </c>
      <c r="L319" s="23">
        <v>0</v>
      </c>
      <c r="M319" s="23">
        <v>0</v>
      </c>
      <c r="N319" s="23">
        <v>0</v>
      </c>
      <c r="O319" s="23">
        <v>110500000</v>
      </c>
      <c r="P319" s="23">
        <v>110500000</v>
      </c>
      <c r="Q319" s="23">
        <v>0</v>
      </c>
    </row>
    <row r="320" spans="5:17" x14ac:dyDescent="0.2">
      <c r="E320" s="8">
        <f t="shared" si="4"/>
        <v>301</v>
      </c>
      <c r="F320" s="21" t="s">
        <v>524</v>
      </c>
      <c r="G320" s="21" t="s">
        <v>525</v>
      </c>
      <c r="H320" s="22" t="s">
        <v>59</v>
      </c>
      <c r="I320" s="23">
        <v>0</v>
      </c>
      <c r="J320" s="23">
        <v>0</v>
      </c>
      <c r="K320" s="23">
        <v>0</v>
      </c>
      <c r="L320" s="23">
        <v>0</v>
      </c>
      <c r="M320" s="23">
        <v>0</v>
      </c>
      <c r="N320" s="23">
        <v>0</v>
      </c>
      <c r="O320" s="23">
        <v>206089951.43000001</v>
      </c>
      <c r="P320" s="23">
        <v>206089951.43000001</v>
      </c>
      <c r="Q320" s="23">
        <v>0</v>
      </c>
    </row>
    <row r="321" spans="5:17" ht="25.5" x14ac:dyDescent="0.2">
      <c r="E321" s="8">
        <f t="shared" si="4"/>
        <v>302</v>
      </c>
      <c r="F321" s="21" t="s">
        <v>526</v>
      </c>
      <c r="G321" s="21" t="s">
        <v>527</v>
      </c>
      <c r="H321" s="22"/>
      <c r="I321" s="23">
        <v>0</v>
      </c>
      <c r="J321" s="23">
        <v>0</v>
      </c>
      <c r="K321" s="23">
        <v>0</v>
      </c>
      <c r="L321" s="23">
        <v>0</v>
      </c>
      <c r="M321" s="23">
        <v>0</v>
      </c>
      <c r="N321" s="23">
        <v>0</v>
      </c>
      <c r="O321" s="23">
        <v>206089951.43000001</v>
      </c>
      <c r="P321" s="23">
        <v>206089951.43000001</v>
      </c>
      <c r="Q321" s="23">
        <v>0</v>
      </c>
    </row>
    <row r="322" spans="5:17" ht="25.5" x14ac:dyDescent="0.2">
      <c r="E322" s="8">
        <f t="shared" si="4"/>
        <v>303</v>
      </c>
      <c r="F322" s="21" t="s">
        <v>528</v>
      </c>
      <c r="G322" s="21" t="s">
        <v>529</v>
      </c>
      <c r="H322" s="22" t="s">
        <v>59</v>
      </c>
      <c r="I322" s="23">
        <v>0</v>
      </c>
      <c r="J322" s="23">
        <v>0</v>
      </c>
      <c r="K322" s="23">
        <v>0</v>
      </c>
      <c r="L322" s="23">
        <v>0</v>
      </c>
      <c r="M322" s="23">
        <v>0</v>
      </c>
      <c r="N322" s="23">
        <v>0</v>
      </c>
      <c r="O322" s="23">
        <v>70593683.709999993</v>
      </c>
      <c r="P322" s="23">
        <v>70593683.709999993</v>
      </c>
      <c r="Q322" s="23">
        <v>0</v>
      </c>
    </row>
    <row r="323" spans="5:17" ht="25.5" x14ac:dyDescent="0.2">
      <c r="E323" s="8">
        <f t="shared" si="4"/>
        <v>304</v>
      </c>
      <c r="F323" s="21" t="s">
        <v>530</v>
      </c>
      <c r="G323" s="21" t="s">
        <v>531</v>
      </c>
      <c r="H323" s="22"/>
      <c r="I323" s="23">
        <v>0</v>
      </c>
      <c r="J323" s="23">
        <v>0</v>
      </c>
      <c r="K323" s="23">
        <v>0</v>
      </c>
      <c r="L323" s="23">
        <v>0</v>
      </c>
      <c r="M323" s="23">
        <v>0</v>
      </c>
      <c r="N323" s="23">
        <v>0</v>
      </c>
      <c r="O323" s="23">
        <v>70593683.709999993</v>
      </c>
      <c r="P323" s="23">
        <v>70593683.709999993</v>
      </c>
      <c r="Q323" s="23">
        <v>0</v>
      </c>
    </row>
    <row r="324" spans="5:17" ht="25.5" x14ac:dyDescent="0.2">
      <c r="E324" s="8">
        <f t="shared" si="4"/>
        <v>305</v>
      </c>
      <c r="F324" s="21" t="s">
        <v>532</v>
      </c>
      <c r="G324" s="21" t="s">
        <v>533</v>
      </c>
      <c r="H324" s="22"/>
      <c r="I324" s="23">
        <v>0</v>
      </c>
      <c r="J324" s="23">
        <v>0</v>
      </c>
      <c r="K324" s="23">
        <v>0</v>
      </c>
      <c r="L324" s="23">
        <v>0</v>
      </c>
      <c r="M324" s="23">
        <v>0</v>
      </c>
      <c r="N324" s="23">
        <v>0</v>
      </c>
      <c r="O324" s="23">
        <v>687183635.13999999</v>
      </c>
      <c r="P324" s="23">
        <v>687183635.13999999</v>
      </c>
      <c r="Q324" s="23">
        <v>0</v>
      </c>
    </row>
    <row r="325" spans="5:17" x14ac:dyDescent="0.2">
      <c r="E325" s="8">
        <f t="shared" si="4"/>
        <v>306</v>
      </c>
      <c r="F325" s="21" t="s">
        <v>534</v>
      </c>
      <c r="G325" s="21" t="s">
        <v>534</v>
      </c>
      <c r="H325" s="22" t="s">
        <v>35</v>
      </c>
      <c r="I325" s="23">
        <v>0</v>
      </c>
      <c r="J325" s="23">
        <v>0</v>
      </c>
      <c r="K325" s="23">
        <v>0</v>
      </c>
      <c r="L325" s="23">
        <v>0</v>
      </c>
      <c r="M325" s="23">
        <v>0</v>
      </c>
      <c r="N325" s="23">
        <v>0</v>
      </c>
      <c r="O325" s="23">
        <v>-2497327093.77</v>
      </c>
      <c r="P325" s="23">
        <v>-2497327093.77</v>
      </c>
      <c r="Q325" s="23">
        <v>0</v>
      </c>
    </row>
    <row r="326" spans="5:17" x14ac:dyDescent="0.2">
      <c r="E326" s="8">
        <f t="shared" si="4"/>
        <v>307</v>
      </c>
      <c r="F326" s="21" t="s">
        <v>534</v>
      </c>
      <c r="G326" s="21" t="s">
        <v>534</v>
      </c>
      <c r="H326" s="22" t="s">
        <v>59</v>
      </c>
      <c r="I326" s="23">
        <v>0</v>
      </c>
      <c r="J326" s="23">
        <v>0</v>
      </c>
      <c r="K326" s="23">
        <v>0</v>
      </c>
      <c r="L326" s="23">
        <v>0</v>
      </c>
      <c r="M326" s="23">
        <v>0</v>
      </c>
      <c r="N326" s="23">
        <v>0</v>
      </c>
      <c r="O326" s="23">
        <v>2534286102.0500002</v>
      </c>
      <c r="P326" s="23">
        <v>2534286102.0500002</v>
      </c>
      <c r="Q326" s="23">
        <v>0</v>
      </c>
    </row>
    <row r="327" spans="5:17" x14ac:dyDescent="0.2">
      <c r="E327" s="8">
        <f t="shared" si="4"/>
        <v>308</v>
      </c>
      <c r="F327" s="21" t="s">
        <v>535</v>
      </c>
      <c r="G327" s="21" t="s">
        <v>536</v>
      </c>
      <c r="H327" s="22"/>
      <c r="I327" s="23">
        <v>0</v>
      </c>
      <c r="J327" s="23">
        <v>0</v>
      </c>
      <c r="K327" s="23">
        <v>0</v>
      </c>
      <c r="L327" s="23">
        <v>0</v>
      </c>
      <c r="M327" s="23">
        <v>0</v>
      </c>
      <c r="N327" s="23">
        <v>0</v>
      </c>
      <c r="O327" s="23">
        <v>36959008.280000001</v>
      </c>
      <c r="P327" s="23">
        <v>36959008.280000001</v>
      </c>
      <c r="Q327" s="23">
        <v>0</v>
      </c>
    </row>
    <row r="328" spans="5:17" x14ac:dyDescent="0.2">
      <c r="E328" s="8">
        <f t="shared" si="4"/>
        <v>309</v>
      </c>
      <c r="F328" s="21" t="s">
        <v>537</v>
      </c>
      <c r="G328" s="21" t="s">
        <v>538</v>
      </c>
      <c r="H328" s="22"/>
      <c r="I328" s="23">
        <v>0</v>
      </c>
      <c r="J328" s="23">
        <v>0</v>
      </c>
      <c r="K328" s="23">
        <v>0</v>
      </c>
      <c r="L328" s="23">
        <v>0</v>
      </c>
      <c r="M328" s="23">
        <v>0</v>
      </c>
      <c r="N328" s="23">
        <v>0</v>
      </c>
      <c r="O328" s="23">
        <v>36959008.280000001</v>
      </c>
      <c r="P328" s="23">
        <v>36959008.280000001</v>
      </c>
      <c r="Q328" s="23">
        <v>0</v>
      </c>
    </row>
    <row r="329" spans="5:17" x14ac:dyDescent="0.2">
      <c r="E329" s="8">
        <f t="shared" si="4"/>
        <v>310</v>
      </c>
      <c r="F329" s="21" t="s">
        <v>539</v>
      </c>
      <c r="G329" s="21"/>
      <c r="H329" s="22"/>
      <c r="I329" s="23">
        <v>0</v>
      </c>
      <c r="J329" s="23">
        <v>0</v>
      </c>
      <c r="K329" s="23">
        <v>0</v>
      </c>
      <c r="L329" s="23">
        <v>0</v>
      </c>
      <c r="M329" s="23">
        <v>0</v>
      </c>
      <c r="N329" s="23">
        <v>0</v>
      </c>
      <c r="O329" s="23">
        <v>724142643.41999996</v>
      </c>
      <c r="P329" s="23">
        <v>724142643.41999996</v>
      </c>
      <c r="Q329" s="23">
        <v>0</v>
      </c>
    </row>
    <row r="330" spans="5:17" x14ac:dyDescent="0.2">
      <c r="E330" s="8">
        <f t="shared" si="4"/>
        <v>311</v>
      </c>
      <c r="F330" s="21" t="s">
        <v>540</v>
      </c>
      <c r="G330" s="21"/>
      <c r="H330" s="22"/>
      <c r="I330" s="23">
        <v>142977443436.17999</v>
      </c>
      <c r="J330" s="23">
        <v>115038930790.14999</v>
      </c>
      <c r="K330" s="23">
        <v>27938512646.029999</v>
      </c>
      <c r="L330" s="23">
        <v>144564265331.35999</v>
      </c>
      <c r="M330" s="23">
        <v>116747927707.53999</v>
      </c>
      <c r="N330" s="23">
        <v>27816337623.82</v>
      </c>
      <c r="O330" s="23">
        <v>14868624082.559999</v>
      </c>
      <c r="P330" s="23">
        <v>13792772068.379999</v>
      </c>
      <c r="Q330" s="23">
        <v>1075852014.1800001</v>
      </c>
    </row>
    <row r="331" spans="5:17" x14ac:dyDescent="0.2">
      <c r="E331" s="8">
        <f t="shared" si="4"/>
        <v>312</v>
      </c>
      <c r="F331" s="21" t="s">
        <v>541</v>
      </c>
      <c r="G331" s="21" t="s">
        <v>542</v>
      </c>
      <c r="H331" s="22"/>
      <c r="I331" s="23"/>
      <c r="J331" s="23"/>
      <c r="K331" s="23"/>
      <c r="L331" s="23"/>
      <c r="M331" s="23"/>
      <c r="N331" s="23"/>
      <c r="O331" s="23"/>
      <c r="P331" s="23"/>
      <c r="Q331" s="23"/>
    </row>
    <row r="332" spans="5:17" ht="89.25" x14ac:dyDescent="0.2">
      <c r="E332" s="8">
        <f t="shared" si="4"/>
        <v>313</v>
      </c>
      <c r="F332" s="21" t="s">
        <v>543</v>
      </c>
      <c r="G332" s="21" t="s">
        <v>544</v>
      </c>
      <c r="H332" s="22" t="s">
        <v>35</v>
      </c>
      <c r="I332" s="23">
        <v>0</v>
      </c>
      <c r="J332" s="23">
        <v>0</v>
      </c>
      <c r="K332" s="23">
        <v>0</v>
      </c>
      <c r="L332" s="23">
        <v>35022.620000000003</v>
      </c>
      <c r="M332" s="23">
        <v>35022.620000000003</v>
      </c>
      <c r="N332" s="23">
        <v>0</v>
      </c>
      <c r="O332" s="23">
        <v>0</v>
      </c>
      <c r="P332" s="23">
        <v>0</v>
      </c>
      <c r="Q332" s="23">
        <v>0</v>
      </c>
    </row>
    <row r="333" spans="5:17" ht="89.25" x14ac:dyDescent="0.2">
      <c r="E333" s="8">
        <f t="shared" si="4"/>
        <v>314</v>
      </c>
      <c r="F333" s="21" t="s">
        <v>543</v>
      </c>
      <c r="G333" s="21" t="s">
        <v>544</v>
      </c>
      <c r="H333" s="22" t="s">
        <v>59</v>
      </c>
      <c r="I333" s="23">
        <v>0</v>
      </c>
      <c r="J333" s="23">
        <v>0</v>
      </c>
      <c r="K333" s="23">
        <v>0</v>
      </c>
      <c r="L333" s="23">
        <v>0</v>
      </c>
      <c r="M333" s="23">
        <v>0</v>
      </c>
      <c r="N333" s="23">
        <v>0</v>
      </c>
      <c r="O333" s="23">
        <v>479418.38</v>
      </c>
      <c r="P333" s="23">
        <v>479418.38</v>
      </c>
      <c r="Q333" s="23">
        <v>0</v>
      </c>
    </row>
    <row r="334" spans="5:17" ht="89.25" x14ac:dyDescent="0.2">
      <c r="E334" s="8">
        <f t="shared" si="4"/>
        <v>315</v>
      </c>
      <c r="F334" s="21" t="s">
        <v>545</v>
      </c>
      <c r="G334" s="21" t="s">
        <v>546</v>
      </c>
      <c r="H334" s="22" t="s">
        <v>35</v>
      </c>
      <c r="I334" s="23">
        <v>0</v>
      </c>
      <c r="J334" s="23">
        <v>0</v>
      </c>
      <c r="K334" s="23">
        <v>0</v>
      </c>
      <c r="L334" s="23">
        <v>225266.07</v>
      </c>
      <c r="M334" s="23">
        <v>225266.07</v>
      </c>
      <c r="N334" s="23">
        <v>0</v>
      </c>
      <c r="O334" s="23">
        <v>0</v>
      </c>
      <c r="P334" s="23">
        <v>0</v>
      </c>
      <c r="Q334" s="23">
        <v>0</v>
      </c>
    </row>
    <row r="335" spans="5:17" ht="89.25" x14ac:dyDescent="0.2">
      <c r="E335" s="8">
        <f t="shared" si="4"/>
        <v>316</v>
      </c>
      <c r="F335" s="21" t="s">
        <v>545</v>
      </c>
      <c r="G335" s="21" t="s">
        <v>546</v>
      </c>
      <c r="H335" s="22" t="s">
        <v>59</v>
      </c>
      <c r="I335" s="23">
        <v>0</v>
      </c>
      <c r="J335" s="23">
        <v>0</v>
      </c>
      <c r="K335" s="23">
        <v>0</v>
      </c>
      <c r="L335" s="23">
        <v>0</v>
      </c>
      <c r="M335" s="23">
        <v>0</v>
      </c>
      <c r="N335" s="23">
        <v>0</v>
      </c>
      <c r="O335" s="23">
        <v>3277724.95</v>
      </c>
      <c r="P335" s="23">
        <v>3277724.95</v>
      </c>
      <c r="Q335" s="23">
        <v>0</v>
      </c>
    </row>
    <row r="336" spans="5:17" ht="38.25" x14ac:dyDescent="0.2">
      <c r="E336" s="8">
        <f t="shared" si="4"/>
        <v>317</v>
      </c>
      <c r="F336" s="21" t="s">
        <v>547</v>
      </c>
      <c r="G336" s="21" t="s">
        <v>548</v>
      </c>
      <c r="H336" s="22"/>
      <c r="I336" s="23">
        <v>0</v>
      </c>
      <c r="J336" s="23">
        <v>0</v>
      </c>
      <c r="K336" s="23">
        <v>0</v>
      </c>
      <c r="L336" s="23">
        <v>260288.69</v>
      </c>
      <c r="M336" s="23">
        <v>260288.69</v>
      </c>
      <c r="N336" s="23">
        <v>0</v>
      </c>
      <c r="O336" s="23">
        <v>3757143.33</v>
      </c>
      <c r="P336" s="23">
        <v>3757143.33</v>
      </c>
      <c r="Q336" s="23">
        <v>0</v>
      </c>
    </row>
    <row r="337" spans="5:17" ht="89.25" x14ac:dyDescent="0.2">
      <c r="E337" s="8">
        <f t="shared" si="4"/>
        <v>318</v>
      </c>
      <c r="F337" s="21" t="s">
        <v>549</v>
      </c>
      <c r="G337" s="21" t="s">
        <v>550</v>
      </c>
      <c r="H337" s="22" t="s">
        <v>35</v>
      </c>
      <c r="I337" s="23">
        <v>0</v>
      </c>
      <c r="J337" s="23">
        <v>0</v>
      </c>
      <c r="K337" s="23">
        <v>0</v>
      </c>
      <c r="L337" s="23">
        <v>2069592.39</v>
      </c>
      <c r="M337" s="23">
        <v>2069592.39</v>
      </c>
      <c r="N337" s="23">
        <v>0</v>
      </c>
      <c r="O337" s="23">
        <v>0</v>
      </c>
      <c r="P337" s="23">
        <v>0</v>
      </c>
      <c r="Q337" s="23">
        <v>0</v>
      </c>
    </row>
    <row r="338" spans="5:17" ht="89.25" x14ac:dyDescent="0.2">
      <c r="E338" s="8">
        <f t="shared" si="4"/>
        <v>319</v>
      </c>
      <c r="F338" s="21" t="s">
        <v>549</v>
      </c>
      <c r="G338" s="21" t="s">
        <v>550</v>
      </c>
      <c r="H338" s="22" t="s">
        <v>59</v>
      </c>
      <c r="I338" s="23">
        <v>0</v>
      </c>
      <c r="J338" s="23">
        <v>0</v>
      </c>
      <c r="K338" s="23">
        <v>0</v>
      </c>
      <c r="L338" s="23">
        <v>0</v>
      </c>
      <c r="M338" s="23">
        <v>0</v>
      </c>
      <c r="N338" s="23">
        <v>0</v>
      </c>
      <c r="O338" s="23">
        <v>29857441.289999999</v>
      </c>
      <c r="P338" s="23">
        <v>29857441.289999999</v>
      </c>
      <c r="Q338" s="23">
        <v>0</v>
      </c>
    </row>
    <row r="339" spans="5:17" ht="102" x14ac:dyDescent="0.2">
      <c r="E339" s="8">
        <f t="shared" si="4"/>
        <v>320</v>
      </c>
      <c r="F339" s="21" t="s">
        <v>551</v>
      </c>
      <c r="G339" s="21" t="s">
        <v>552</v>
      </c>
      <c r="H339" s="22" t="s">
        <v>35</v>
      </c>
      <c r="I339" s="23">
        <v>0</v>
      </c>
      <c r="J339" s="23">
        <v>0</v>
      </c>
      <c r="K339" s="23">
        <v>0</v>
      </c>
      <c r="L339" s="23">
        <v>3201430.63</v>
      </c>
      <c r="M339" s="23">
        <v>3201430.63</v>
      </c>
      <c r="N339" s="23">
        <v>0</v>
      </c>
      <c r="O339" s="23">
        <v>0</v>
      </c>
      <c r="P339" s="23">
        <v>0</v>
      </c>
      <c r="Q339" s="23">
        <v>0</v>
      </c>
    </row>
    <row r="340" spans="5:17" ht="102" x14ac:dyDescent="0.2">
      <c r="E340" s="8">
        <f t="shared" ref="E340:E403" si="5">ROW($E340)-19</f>
        <v>321</v>
      </c>
      <c r="F340" s="21" t="s">
        <v>551</v>
      </c>
      <c r="G340" s="21" t="s">
        <v>552</v>
      </c>
      <c r="H340" s="22" t="s">
        <v>59</v>
      </c>
      <c r="I340" s="23">
        <v>0</v>
      </c>
      <c r="J340" s="23">
        <v>0</v>
      </c>
      <c r="K340" s="23">
        <v>0</v>
      </c>
      <c r="L340" s="23">
        <v>0</v>
      </c>
      <c r="M340" s="23">
        <v>0</v>
      </c>
      <c r="N340" s="23">
        <v>0</v>
      </c>
      <c r="O340" s="23">
        <v>20981797.609999999</v>
      </c>
      <c r="P340" s="23">
        <v>20981797.609999999</v>
      </c>
      <c r="Q340" s="23">
        <v>0</v>
      </c>
    </row>
    <row r="341" spans="5:17" ht="114.75" x14ac:dyDescent="0.2">
      <c r="E341" s="8">
        <f t="shared" si="5"/>
        <v>322</v>
      </c>
      <c r="F341" s="21" t="s">
        <v>553</v>
      </c>
      <c r="G341" s="21" t="s">
        <v>554</v>
      </c>
      <c r="H341" s="22" t="s">
        <v>35</v>
      </c>
      <c r="I341" s="23">
        <v>1789.52</v>
      </c>
      <c r="J341" s="23">
        <v>1789.52</v>
      </c>
      <c r="K341" s="23">
        <v>0</v>
      </c>
      <c r="L341" s="23">
        <v>64288.46</v>
      </c>
      <c r="M341" s="23">
        <v>64288.46</v>
      </c>
      <c r="N341" s="23">
        <v>0</v>
      </c>
      <c r="O341" s="23">
        <v>0</v>
      </c>
      <c r="P341" s="23">
        <v>0</v>
      </c>
      <c r="Q341" s="23">
        <v>0</v>
      </c>
    </row>
    <row r="342" spans="5:17" ht="114.75" x14ac:dyDescent="0.2">
      <c r="E342" s="8">
        <f t="shared" si="5"/>
        <v>323</v>
      </c>
      <c r="F342" s="21" t="s">
        <v>553</v>
      </c>
      <c r="G342" s="21" t="s">
        <v>554</v>
      </c>
      <c r="H342" s="22" t="s">
        <v>59</v>
      </c>
      <c r="I342" s="23">
        <v>0</v>
      </c>
      <c r="J342" s="23">
        <v>0</v>
      </c>
      <c r="K342" s="23">
        <v>0</v>
      </c>
      <c r="L342" s="23">
        <v>0</v>
      </c>
      <c r="M342" s="23">
        <v>0</v>
      </c>
      <c r="N342" s="23">
        <v>0</v>
      </c>
      <c r="O342" s="23">
        <v>111835.17</v>
      </c>
      <c r="P342" s="23">
        <v>111835.17</v>
      </c>
      <c r="Q342" s="23">
        <v>0</v>
      </c>
    </row>
    <row r="343" spans="5:17" ht="102" x14ac:dyDescent="0.2">
      <c r="E343" s="8">
        <f t="shared" si="5"/>
        <v>324</v>
      </c>
      <c r="F343" s="21" t="s">
        <v>555</v>
      </c>
      <c r="G343" s="21" t="s">
        <v>556</v>
      </c>
      <c r="H343" s="22" t="s">
        <v>35</v>
      </c>
      <c r="I343" s="23">
        <v>1809257.8</v>
      </c>
      <c r="J343" s="23">
        <v>1809257.8</v>
      </c>
      <c r="K343" s="23">
        <v>0</v>
      </c>
      <c r="L343" s="23">
        <v>23168128.23</v>
      </c>
      <c r="M343" s="23">
        <v>23168128.23</v>
      </c>
      <c r="N343" s="23">
        <v>0</v>
      </c>
      <c r="O343" s="23">
        <v>0</v>
      </c>
      <c r="P343" s="23">
        <v>0</v>
      </c>
      <c r="Q343" s="23">
        <v>0</v>
      </c>
    </row>
    <row r="344" spans="5:17" ht="102" x14ac:dyDescent="0.2">
      <c r="E344" s="8">
        <f t="shared" si="5"/>
        <v>325</v>
      </c>
      <c r="F344" s="21" t="s">
        <v>555</v>
      </c>
      <c r="G344" s="21" t="s">
        <v>556</v>
      </c>
      <c r="H344" s="22" t="s">
        <v>59</v>
      </c>
      <c r="I344" s="23">
        <v>0</v>
      </c>
      <c r="J344" s="23">
        <v>0</v>
      </c>
      <c r="K344" s="23">
        <v>0</v>
      </c>
      <c r="L344" s="23">
        <v>0</v>
      </c>
      <c r="M344" s="23">
        <v>0</v>
      </c>
      <c r="N344" s="23">
        <v>0</v>
      </c>
      <c r="O344" s="23">
        <v>208293286.52000001</v>
      </c>
      <c r="P344" s="23">
        <v>208293286.52000001</v>
      </c>
      <c r="Q344" s="23">
        <v>0</v>
      </c>
    </row>
    <row r="345" spans="5:17" ht="102" x14ac:dyDescent="0.2">
      <c r="E345" s="8">
        <f t="shared" si="5"/>
        <v>326</v>
      </c>
      <c r="F345" s="21" t="s">
        <v>557</v>
      </c>
      <c r="G345" s="21" t="s">
        <v>558</v>
      </c>
      <c r="H345" s="22" t="s">
        <v>35</v>
      </c>
      <c r="I345" s="23">
        <v>0</v>
      </c>
      <c r="J345" s="23">
        <v>0</v>
      </c>
      <c r="K345" s="23">
        <v>0</v>
      </c>
      <c r="L345" s="23">
        <v>677774.51</v>
      </c>
      <c r="M345" s="23">
        <v>677774.51</v>
      </c>
      <c r="N345" s="23">
        <v>0</v>
      </c>
      <c r="O345" s="23">
        <v>0</v>
      </c>
      <c r="P345" s="23">
        <v>0</v>
      </c>
      <c r="Q345" s="23">
        <v>0</v>
      </c>
    </row>
    <row r="346" spans="5:17" ht="102" x14ac:dyDescent="0.2">
      <c r="E346" s="8">
        <f t="shared" si="5"/>
        <v>327</v>
      </c>
      <c r="F346" s="21" t="s">
        <v>557</v>
      </c>
      <c r="G346" s="21" t="s">
        <v>558</v>
      </c>
      <c r="H346" s="22" t="s">
        <v>59</v>
      </c>
      <c r="I346" s="23">
        <v>0</v>
      </c>
      <c r="J346" s="23">
        <v>0</v>
      </c>
      <c r="K346" s="23">
        <v>0</v>
      </c>
      <c r="L346" s="23">
        <v>0</v>
      </c>
      <c r="M346" s="23">
        <v>0</v>
      </c>
      <c r="N346" s="23">
        <v>0</v>
      </c>
      <c r="O346" s="23">
        <v>2675104.2400000002</v>
      </c>
      <c r="P346" s="23">
        <v>2675104.2400000002</v>
      </c>
      <c r="Q346" s="23">
        <v>0</v>
      </c>
    </row>
    <row r="347" spans="5:17" ht="89.25" x14ac:dyDescent="0.2">
      <c r="E347" s="8">
        <f t="shared" si="5"/>
        <v>328</v>
      </c>
      <c r="F347" s="21" t="s">
        <v>559</v>
      </c>
      <c r="G347" s="21" t="s">
        <v>560</v>
      </c>
      <c r="H347" s="22" t="s">
        <v>35</v>
      </c>
      <c r="I347" s="23">
        <v>2401.4</v>
      </c>
      <c r="J347" s="23">
        <v>2401.4</v>
      </c>
      <c r="K347" s="23">
        <v>0</v>
      </c>
      <c r="L347" s="23">
        <v>139413.04999999999</v>
      </c>
      <c r="M347" s="23">
        <v>139413.04999999999</v>
      </c>
      <c r="N347" s="23">
        <v>0</v>
      </c>
      <c r="O347" s="23">
        <v>0</v>
      </c>
      <c r="P347" s="23">
        <v>0</v>
      </c>
      <c r="Q347" s="23">
        <v>0</v>
      </c>
    </row>
    <row r="348" spans="5:17" ht="89.25" x14ac:dyDescent="0.2">
      <c r="E348" s="8">
        <f t="shared" si="5"/>
        <v>329</v>
      </c>
      <c r="F348" s="21" t="s">
        <v>559</v>
      </c>
      <c r="G348" s="21" t="s">
        <v>560</v>
      </c>
      <c r="H348" s="22" t="s">
        <v>59</v>
      </c>
      <c r="I348" s="23">
        <v>0</v>
      </c>
      <c r="J348" s="23">
        <v>0</v>
      </c>
      <c r="K348" s="23">
        <v>0</v>
      </c>
      <c r="L348" s="23">
        <v>0</v>
      </c>
      <c r="M348" s="23">
        <v>0</v>
      </c>
      <c r="N348" s="23">
        <v>0</v>
      </c>
      <c r="O348" s="23">
        <v>366637.57</v>
      </c>
      <c r="P348" s="23">
        <v>366637.57</v>
      </c>
      <c r="Q348" s="23">
        <v>0</v>
      </c>
    </row>
    <row r="349" spans="5:17" ht="89.25" x14ac:dyDescent="0.2">
      <c r="E349" s="8">
        <f t="shared" si="5"/>
        <v>330</v>
      </c>
      <c r="F349" s="21" t="s">
        <v>561</v>
      </c>
      <c r="G349" s="21" t="s">
        <v>562</v>
      </c>
      <c r="H349" s="22"/>
      <c r="I349" s="23">
        <v>1813448.72</v>
      </c>
      <c r="J349" s="23">
        <v>1813448.72</v>
      </c>
      <c r="K349" s="23">
        <v>0</v>
      </c>
      <c r="L349" s="23">
        <v>29320627.27</v>
      </c>
      <c r="M349" s="23">
        <v>29320627.27</v>
      </c>
      <c r="N349" s="23">
        <v>0</v>
      </c>
      <c r="O349" s="23">
        <v>262286102.40000001</v>
      </c>
      <c r="P349" s="23">
        <v>262286102.40000001</v>
      </c>
      <c r="Q349" s="23">
        <v>0</v>
      </c>
    </row>
    <row r="350" spans="5:17" ht="89.25" x14ac:dyDescent="0.2">
      <c r="E350" s="8">
        <f t="shared" si="5"/>
        <v>331</v>
      </c>
      <c r="F350" s="21" t="s">
        <v>563</v>
      </c>
      <c r="G350" s="21" t="s">
        <v>564</v>
      </c>
      <c r="H350" s="22" t="s">
        <v>35</v>
      </c>
      <c r="I350" s="23">
        <v>0</v>
      </c>
      <c r="J350" s="23">
        <v>0</v>
      </c>
      <c r="K350" s="23">
        <v>0</v>
      </c>
      <c r="L350" s="23">
        <v>3336021.29</v>
      </c>
      <c r="M350" s="23">
        <v>3336021.29</v>
      </c>
      <c r="N350" s="23">
        <v>0</v>
      </c>
      <c r="O350" s="23">
        <v>0</v>
      </c>
      <c r="P350" s="23">
        <v>0</v>
      </c>
      <c r="Q350" s="23">
        <v>0</v>
      </c>
    </row>
    <row r="351" spans="5:17" ht="89.25" x14ac:dyDescent="0.2">
      <c r="E351" s="8">
        <f t="shared" si="5"/>
        <v>332</v>
      </c>
      <c r="F351" s="21" t="s">
        <v>563</v>
      </c>
      <c r="G351" s="21" t="s">
        <v>564</v>
      </c>
      <c r="H351" s="22" t="s">
        <v>59</v>
      </c>
      <c r="I351" s="23">
        <v>0</v>
      </c>
      <c r="J351" s="23">
        <v>0</v>
      </c>
      <c r="K351" s="23">
        <v>0</v>
      </c>
      <c r="L351" s="23">
        <v>0</v>
      </c>
      <c r="M351" s="23">
        <v>0</v>
      </c>
      <c r="N351" s="23">
        <v>0</v>
      </c>
      <c r="O351" s="23">
        <v>33004739.66</v>
      </c>
      <c r="P351" s="23">
        <v>33004739.66</v>
      </c>
      <c r="Q351" s="23">
        <v>0</v>
      </c>
    </row>
    <row r="352" spans="5:17" ht="89.25" x14ac:dyDescent="0.2">
      <c r="E352" s="8">
        <f t="shared" si="5"/>
        <v>333</v>
      </c>
      <c r="F352" s="21" t="s">
        <v>565</v>
      </c>
      <c r="G352" s="21" t="s">
        <v>566</v>
      </c>
      <c r="H352" s="22" t="s">
        <v>35</v>
      </c>
      <c r="I352" s="23">
        <v>1683438.54</v>
      </c>
      <c r="J352" s="23">
        <v>1683438.54</v>
      </c>
      <c r="K352" s="23">
        <v>0</v>
      </c>
      <c r="L352" s="23">
        <v>10071159.76</v>
      </c>
      <c r="M352" s="23">
        <v>10071159.76</v>
      </c>
      <c r="N352" s="23">
        <v>0</v>
      </c>
      <c r="O352" s="23">
        <v>0</v>
      </c>
      <c r="P352" s="23">
        <v>0</v>
      </c>
      <c r="Q352" s="23">
        <v>0</v>
      </c>
    </row>
    <row r="353" spans="5:17" ht="89.25" x14ac:dyDescent="0.2">
      <c r="E353" s="8">
        <f t="shared" si="5"/>
        <v>334</v>
      </c>
      <c r="F353" s="21" t="s">
        <v>565</v>
      </c>
      <c r="G353" s="21" t="s">
        <v>566</v>
      </c>
      <c r="H353" s="22" t="s">
        <v>59</v>
      </c>
      <c r="I353" s="23">
        <v>0</v>
      </c>
      <c r="J353" s="23">
        <v>0</v>
      </c>
      <c r="K353" s="23">
        <v>0</v>
      </c>
      <c r="L353" s="23">
        <v>0</v>
      </c>
      <c r="M353" s="23">
        <v>0</v>
      </c>
      <c r="N353" s="23">
        <v>0</v>
      </c>
      <c r="O353" s="23">
        <v>82969243.670000002</v>
      </c>
      <c r="P353" s="23">
        <v>82969243.670000002</v>
      </c>
      <c r="Q353" s="23">
        <v>0</v>
      </c>
    </row>
    <row r="354" spans="5:17" ht="89.25" x14ac:dyDescent="0.2">
      <c r="E354" s="8">
        <f t="shared" si="5"/>
        <v>335</v>
      </c>
      <c r="F354" s="21" t="s">
        <v>567</v>
      </c>
      <c r="G354" s="21" t="s">
        <v>568</v>
      </c>
      <c r="H354" s="22" t="s">
        <v>35</v>
      </c>
      <c r="I354" s="23">
        <v>673732.24</v>
      </c>
      <c r="J354" s="23">
        <v>673732.24</v>
      </c>
      <c r="K354" s="23">
        <v>0</v>
      </c>
      <c r="L354" s="23">
        <v>7104016.9900000002</v>
      </c>
      <c r="M354" s="23">
        <v>7104016.9900000002</v>
      </c>
      <c r="N354" s="23">
        <v>0</v>
      </c>
      <c r="O354" s="23">
        <v>0</v>
      </c>
      <c r="P354" s="23">
        <v>0</v>
      </c>
      <c r="Q354" s="23">
        <v>0</v>
      </c>
    </row>
    <row r="355" spans="5:17" ht="89.25" x14ac:dyDescent="0.2">
      <c r="E355" s="8">
        <f t="shared" si="5"/>
        <v>336</v>
      </c>
      <c r="F355" s="21" t="s">
        <v>567</v>
      </c>
      <c r="G355" s="21" t="s">
        <v>568</v>
      </c>
      <c r="H355" s="22" t="s">
        <v>59</v>
      </c>
      <c r="I355" s="23">
        <v>0</v>
      </c>
      <c r="J355" s="23">
        <v>0</v>
      </c>
      <c r="K355" s="23">
        <v>0</v>
      </c>
      <c r="L355" s="23">
        <v>0</v>
      </c>
      <c r="M355" s="23">
        <v>0</v>
      </c>
      <c r="N355" s="23">
        <v>0</v>
      </c>
      <c r="O355" s="23">
        <v>75047964.989999995</v>
      </c>
      <c r="P355" s="23">
        <v>75047964.989999995</v>
      </c>
      <c r="Q355" s="23">
        <v>0</v>
      </c>
    </row>
    <row r="356" spans="5:17" ht="76.5" x14ac:dyDescent="0.2">
      <c r="E356" s="8">
        <f t="shared" si="5"/>
        <v>337</v>
      </c>
      <c r="F356" s="21" t="s">
        <v>569</v>
      </c>
      <c r="G356" s="21" t="s">
        <v>570</v>
      </c>
      <c r="H356" s="22"/>
      <c r="I356" s="23">
        <v>2357170.7799999998</v>
      </c>
      <c r="J356" s="23">
        <v>2357170.7799999998</v>
      </c>
      <c r="K356" s="23">
        <v>0</v>
      </c>
      <c r="L356" s="23">
        <v>20511198.039999999</v>
      </c>
      <c r="M356" s="23">
        <v>20511198.039999999</v>
      </c>
      <c r="N356" s="23">
        <v>0</v>
      </c>
      <c r="O356" s="23">
        <v>191021948.31999999</v>
      </c>
      <c r="P356" s="23">
        <v>191021948.31999999</v>
      </c>
      <c r="Q356" s="23">
        <v>0</v>
      </c>
    </row>
    <row r="357" spans="5:17" x14ac:dyDescent="0.2">
      <c r="E357" s="8">
        <f t="shared" si="5"/>
        <v>338</v>
      </c>
      <c r="F357" s="21" t="s">
        <v>571</v>
      </c>
      <c r="G357" s="21" t="s">
        <v>572</v>
      </c>
      <c r="H357" s="22"/>
      <c r="I357" s="23">
        <v>4170619.5</v>
      </c>
      <c r="J357" s="23">
        <v>4170619.5</v>
      </c>
      <c r="K357" s="23">
        <v>0</v>
      </c>
      <c r="L357" s="23">
        <v>50092114</v>
      </c>
      <c r="M357" s="23">
        <v>50092114</v>
      </c>
      <c r="N357" s="23">
        <v>0</v>
      </c>
      <c r="O357" s="23">
        <v>457065194.05000001</v>
      </c>
      <c r="P357" s="23">
        <v>457065194.05000001</v>
      </c>
      <c r="Q357" s="23">
        <v>0</v>
      </c>
    </row>
    <row r="358" spans="5:17" ht="114.75" x14ac:dyDescent="0.2">
      <c r="E358" s="8">
        <f t="shared" si="5"/>
        <v>339</v>
      </c>
      <c r="F358" s="21" t="s">
        <v>573</v>
      </c>
      <c r="G358" s="21" t="s">
        <v>574</v>
      </c>
      <c r="H358" s="22" t="s">
        <v>59</v>
      </c>
      <c r="I358" s="23">
        <v>9548580.7400000002</v>
      </c>
      <c r="J358" s="23">
        <v>9548580.7400000002</v>
      </c>
      <c r="K358" s="23">
        <v>0</v>
      </c>
      <c r="L358" s="23">
        <v>82424366.659999996</v>
      </c>
      <c r="M358" s="23">
        <v>82424366.659999996</v>
      </c>
      <c r="N358" s="23">
        <v>0</v>
      </c>
      <c r="O358" s="23">
        <v>662006881.14999998</v>
      </c>
      <c r="P358" s="23">
        <v>662006881.14999998</v>
      </c>
      <c r="Q358" s="23">
        <v>0</v>
      </c>
    </row>
    <row r="359" spans="5:17" ht="114.75" x14ac:dyDescent="0.2">
      <c r="E359" s="8">
        <f t="shared" si="5"/>
        <v>340</v>
      </c>
      <c r="F359" s="21" t="s">
        <v>575</v>
      </c>
      <c r="G359" s="21" t="s">
        <v>576</v>
      </c>
      <c r="H359" s="22" t="s">
        <v>35</v>
      </c>
      <c r="I359" s="23">
        <v>269425.5</v>
      </c>
      <c r="J359" s="23">
        <v>269425.5</v>
      </c>
      <c r="K359" s="23">
        <v>0</v>
      </c>
      <c r="L359" s="23">
        <v>4353869.8899999997</v>
      </c>
      <c r="M359" s="23">
        <v>4353869.8899999997</v>
      </c>
      <c r="N359" s="23">
        <v>0</v>
      </c>
      <c r="O359" s="23">
        <v>0</v>
      </c>
      <c r="P359" s="23">
        <v>0</v>
      </c>
      <c r="Q359" s="23">
        <v>0</v>
      </c>
    </row>
    <row r="360" spans="5:17" ht="114.75" x14ac:dyDescent="0.2">
      <c r="E360" s="8">
        <f t="shared" si="5"/>
        <v>341</v>
      </c>
      <c r="F360" s="21" t="s">
        <v>575</v>
      </c>
      <c r="G360" s="21" t="s">
        <v>576</v>
      </c>
      <c r="H360" s="22" t="s">
        <v>59</v>
      </c>
      <c r="I360" s="23">
        <v>0</v>
      </c>
      <c r="J360" s="23">
        <v>0</v>
      </c>
      <c r="K360" s="23">
        <v>0</v>
      </c>
      <c r="L360" s="23">
        <v>0</v>
      </c>
      <c r="M360" s="23">
        <v>0</v>
      </c>
      <c r="N360" s="23">
        <v>0</v>
      </c>
      <c r="O360" s="23">
        <v>54571770.990000002</v>
      </c>
      <c r="P360" s="23">
        <v>54571770.990000002</v>
      </c>
      <c r="Q360" s="23">
        <v>0</v>
      </c>
    </row>
    <row r="361" spans="5:17" ht="76.5" x14ac:dyDescent="0.2">
      <c r="E361" s="8">
        <f t="shared" si="5"/>
        <v>342</v>
      </c>
      <c r="F361" s="21" t="s">
        <v>577</v>
      </c>
      <c r="G361" s="21" t="s">
        <v>578</v>
      </c>
      <c r="H361" s="22" t="s">
        <v>59</v>
      </c>
      <c r="I361" s="23">
        <v>0</v>
      </c>
      <c r="J361" s="23">
        <v>0</v>
      </c>
      <c r="K361" s="23">
        <v>0</v>
      </c>
      <c r="L361" s="23">
        <v>0</v>
      </c>
      <c r="M361" s="23">
        <v>0</v>
      </c>
      <c r="N361" s="23">
        <v>0</v>
      </c>
      <c r="O361" s="23">
        <v>1424884.81</v>
      </c>
      <c r="P361" s="23">
        <v>1424884.81</v>
      </c>
      <c r="Q361" s="23">
        <v>0</v>
      </c>
    </row>
    <row r="362" spans="5:17" ht="114.75" x14ac:dyDescent="0.2">
      <c r="E362" s="8">
        <f t="shared" si="5"/>
        <v>343</v>
      </c>
      <c r="F362" s="21" t="s">
        <v>579</v>
      </c>
      <c r="G362" s="21" t="s">
        <v>580</v>
      </c>
      <c r="H362" s="22" t="s">
        <v>35</v>
      </c>
      <c r="I362" s="23">
        <v>0</v>
      </c>
      <c r="J362" s="23">
        <v>0</v>
      </c>
      <c r="K362" s="23">
        <v>0</v>
      </c>
      <c r="L362" s="23">
        <v>23490233.460000001</v>
      </c>
      <c r="M362" s="23">
        <v>23490233.460000001</v>
      </c>
      <c r="N362" s="23">
        <v>0</v>
      </c>
      <c r="O362" s="23">
        <v>0</v>
      </c>
      <c r="P362" s="23">
        <v>0</v>
      </c>
      <c r="Q362" s="23">
        <v>0</v>
      </c>
    </row>
    <row r="363" spans="5:17" ht="114.75" x14ac:dyDescent="0.2">
      <c r="E363" s="8">
        <f t="shared" si="5"/>
        <v>344</v>
      </c>
      <c r="F363" s="21" t="s">
        <v>579</v>
      </c>
      <c r="G363" s="21" t="s">
        <v>580</v>
      </c>
      <c r="H363" s="22" t="s">
        <v>59</v>
      </c>
      <c r="I363" s="23">
        <v>0</v>
      </c>
      <c r="J363" s="23">
        <v>0</v>
      </c>
      <c r="K363" s="23">
        <v>0</v>
      </c>
      <c r="L363" s="23">
        <v>0</v>
      </c>
      <c r="M363" s="23">
        <v>0</v>
      </c>
      <c r="N363" s="23">
        <v>0</v>
      </c>
      <c r="O363" s="23">
        <v>403561925.69999999</v>
      </c>
      <c r="P363" s="23">
        <v>403561925.69999999</v>
      </c>
      <c r="Q363" s="23">
        <v>0</v>
      </c>
    </row>
    <row r="364" spans="5:17" ht="38.25" x14ac:dyDescent="0.2">
      <c r="E364" s="8">
        <f t="shared" si="5"/>
        <v>345</v>
      </c>
      <c r="F364" s="21" t="s">
        <v>581</v>
      </c>
      <c r="G364" s="21" t="s">
        <v>582</v>
      </c>
      <c r="H364" s="22"/>
      <c r="I364" s="23">
        <v>9818006.2400000002</v>
      </c>
      <c r="J364" s="23">
        <v>9818006.2400000002</v>
      </c>
      <c r="K364" s="23">
        <v>0</v>
      </c>
      <c r="L364" s="23">
        <v>110268470.01000001</v>
      </c>
      <c r="M364" s="23">
        <v>110268470.01000001</v>
      </c>
      <c r="N364" s="23">
        <v>0</v>
      </c>
      <c r="O364" s="23">
        <v>1121565462.6500001</v>
      </c>
      <c r="P364" s="23">
        <v>1121565462.6500001</v>
      </c>
      <c r="Q364" s="23">
        <v>0</v>
      </c>
    </row>
    <row r="365" spans="5:17" x14ac:dyDescent="0.2">
      <c r="E365" s="8">
        <f t="shared" si="5"/>
        <v>346</v>
      </c>
      <c r="F365" s="21" t="s">
        <v>583</v>
      </c>
      <c r="G365" s="21" t="s">
        <v>584</v>
      </c>
      <c r="H365" s="22" t="s">
        <v>59</v>
      </c>
      <c r="I365" s="23">
        <v>0</v>
      </c>
      <c r="J365" s="23">
        <v>0</v>
      </c>
      <c r="K365" s="23">
        <v>0</v>
      </c>
      <c r="L365" s="23">
        <v>0</v>
      </c>
      <c r="M365" s="23">
        <v>0</v>
      </c>
      <c r="N365" s="23">
        <v>0</v>
      </c>
      <c r="O365" s="23">
        <v>63797.87</v>
      </c>
      <c r="P365" s="23">
        <v>63797.87</v>
      </c>
      <c r="Q365" s="23">
        <v>0</v>
      </c>
    </row>
    <row r="366" spans="5:17" x14ac:dyDescent="0.2">
      <c r="E366" s="8">
        <f t="shared" si="5"/>
        <v>347</v>
      </c>
      <c r="F366" s="21" t="s">
        <v>585</v>
      </c>
      <c r="G366" s="21" t="s">
        <v>584</v>
      </c>
      <c r="H366" s="22"/>
      <c r="I366" s="23">
        <v>0</v>
      </c>
      <c r="J366" s="23">
        <v>0</v>
      </c>
      <c r="K366" s="23">
        <v>0</v>
      </c>
      <c r="L366" s="23">
        <v>0</v>
      </c>
      <c r="M366" s="23">
        <v>0</v>
      </c>
      <c r="N366" s="23">
        <v>0</v>
      </c>
      <c r="O366" s="23">
        <v>63797.87</v>
      </c>
      <c r="P366" s="23">
        <v>63797.87</v>
      </c>
      <c r="Q366" s="23">
        <v>0</v>
      </c>
    </row>
    <row r="367" spans="5:17" x14ac:dyDescent="0.2">
      <c r="E367" s="8">
        <f t="shared" si="5"/>
        <v>348</v>
      </c>
      <c r="F367" s="21" t="s">
        <v>586</v>
      </c>
      <c r="G367" s="21" t="s">
        <v>587</v>
      </c>
      <c r="H367" s="22"/>
      <c r="I367" s="23">
        <v>9818006.2400000002</v>
      </c>
      <c r="J367" s="23">
        <v>9818006.2400000002</v>
      </c>
      <c r="K367" s="23">
        <v>0</v>
      </c>
      <c r="L367" s="23">
        <v>110268470.01000001</v>
      </c>
      <c r="M367" s="23">
        <v>110268470.01000001</v>
      </c>
      <c r="N367" s="23">
        <v>0</v>
      </c>
      <c r="O367" s="23">
        <v>1121629260.52</v>
      </c>
      <c r="P367" s="23">
        <v>1121629260.52</v>
      </c>
      <c r="Q367" s="23">
        <v>0</v>
      </c>
    </row>
    <row r="368" spans="5:17" ht="51" x14ac:dyDescent="0.2">
      <c r="E368" s="8">
        <f t="shared" si="5"/>
        <v>349</v>
      </c>
      <c r="F368" s="21" t="s">
        <v>588</v>
      </c>
      <c r="G368" s="21" t="s">
        <v>589</v>
      </c>
      <c r="H368" s="22" t="s">
        <v>35</v>
      </c>
      <c r="I368" s="23">
        <v>1472547213.6099999</v>
      </c>
      <c r="J368" s="23">
        <v>1472547213.6099999</v>
      </c>
      <c r="K368" s="23">
        <v>0</v>
      </c>
      <c r="L368" s="23">
        <v>1474026239.49</v>
      </c>
      <c r="M368" s="23">
        <v>1474026239.49</v>
      </c>
      <c r="N368" s="23">
        <v>0</v>
      </c>
      <c r="O368" s="23">
        <v>-200640791.58000001</v>
      </c>
      <c r="P368" s="23">
        <v>-200640791.58000001</v>
      </c>
      <c r="Q368" s="23">
        <v>0</v>
      </c>
    </row>
    <row r="369" spans="5:17" ht="51" x14ac:dyDescent="0.2">
      <c r="E369" s="8">
        <f t="shared" si="5"/>
        <v>350</v>
      </c>
      <c r="F369" s="21" t="s">
        <v>588</v>
      </c>
      <c r="G369" s="21" t="s">
        <v>589</v>
      </c>
      <c r="H369" s="22" t="s">
        <v>59</v>
      </c>
      <c r="I369" s="23">
        <v>0</v>
      </c>
      <c r="J369" s="23">
        <v>0</v>
      </c>
      <c r="K369" s="23">
        <v>0</v>
      </c>
      <c r="L369" s="23">
        <v>0</v>
      </c>
      <c r="M369" s="23">
        <v>0</v>
      </c>
      <c r="N369" s="23">
        <v>0</v>
      </c>
      <c r="O369" s="23">
        <v>203362198.24000001</v>
      </c>
      <c r="P369" s="23">
        <v>203362198.24000001</v>
      </c>
      <c r="Q369" s="23">
        <v>0</v>
      </c>
    </row>
    <row r="370" spans="5:17" ht="38.25" x14ac:dyDescent="0.2">
      <c r="E370" s="8">
        <f t="shared" si="5"/>
        <v>351</v>
      </c>
      <c r="F370" s="21" t="s">
        <v>590</v>
      </c>
      <c r="G370" s="21" t="s">
        <v>591</v>
      </c>
      <c r="H370" s="22" t="s">
        <v>35</v>
      </c>
      <c r="I370" s="23">
        <v>282898</v>
      </c>
      <c r="J370" s="23">
        <v>282898</v>
      </c>
      <c r="K370" s="23">
        <v>0</v>
      </c>
      <c r="L370" s="23">
        <v>282898</v>
      </c>
      <c r="M370" s="23">
        <v>282898</v>
      </c>
      <c r="N370" s="23">
        <v>0</v>
      </c>
      <c r="O370" s="23">
        <v>0</v>
      </c>
      <c r="P370" s="23">
        <v>0</v>
      </c>
      <c r="Q370" s="23">
        <v>0</v>
      </c>
    </row>
    <row r="371" spans="5:17" ht="25.5" x14ac:dyDescent="0.2">
      <c r="E371" s="8">
        <f t="shared" si="5"/>
        <v>352</v>
      </c>
      <c r="F371" s="21" t="s">
        <v>592</v>
      </c>
      <c r="G371" s="21" t="s">
        <v>593</v>
      </c>
      <c r="H371" s="22"/>
      <c r="I371" s="23">
        <v>1472830111.6099999</v>
      </c>
      <c r="J371" s="23">
        <v>1472830111.6099999</v>
      </c>
      <c r="K371" s="23">
        <v>0</v>
      </c>
      <c r="L371" s="23">
        <v>1474309137.49</v>
      </c>
      <c r="M371" s="23">
        <v>1474309137.49</v>
      </c>
      <c r="N371" s="23">
        <v>0</v>
      </c>
      <c r="O371" s="23">
        <v>2721406.66</v>
      </c>
      <c r="P371" s="23">
        <v>2721406.66</v>
      </c>
      <c r="Q371" s="23">
        <v>0</v>
      </c>
    </row>
    <row r="372" spans="5:17" ht="51" x14ac:dyDescent="0.2">
      <c r="E372" s="8">
        <f t="shared" si="5"/>
        <v>353</v>
      </c>
      <c r="F372" s="21" t="s">
        <v>594</v>
      </c>
      <c r="G372" s="21" t="s">
        <v>595</v>
      </c>
      <c r="H372" s="22" t="s">
        <v>35</v>
      </c>
      <c r="I372" s="23">
        <v>27776968.309999999</v>
      </c>
      <c r="J372" s="23">
        <v>27776968.309999999</v>
      </c>
      <c r="K372" s="23">
        <v>0</v>
      </c>
      <c r="L372" s="23">
        <v>50472344</v>
      </c>
      <c r="M372" s="23">
        <v>50472344</v>
      </c>
      <c r="N372" s="23">
        <v>0</v>
      </c>
      <c r="O372" s="23">
        <v>0</v>
      </c>
      <c r="P372" s="23">
        <v>0</v>
      </c>
      <c r="Q372" s="23">
        <v>0</v>
      </c>
    </row>
    <row r="373" spans="5:17" ht="51" x14ac:dyDescent="0.2">
      <c r="E373" s="8">
        <f t="shared" si="5"/>
        <v>354</v>
      </c>
      <c r="F373" s="21" t="s">
        <v>594</v>
      </c>
      <c r="G373" s="21" t="s">
        <v>595</v>
      </c>
      <c r="H373" s="22" t="s">
        <v>59</v>
      </c>
      <c r="I373" s="23">
        <v>0</v>
      </c>
      <c r="J373" s="23">
        <v>0</v>
      </c>
      <c r="K373" s="23">
        <v>0</v>
      </c>
      <c r="L373" s="23">
        <v>0</v>
      </c>
      <c r="M373" s="23">
        <v>0</v>
      </c>
      <c r="N373" s="23">
        <v>0</v>
      </c>
      <c r="O373" s="23">
        <v>224955424.33000001</v>
      </c>
      <c r="P373" s="23">
        <v>224955424.33000001</v>
      </c>
      <c r="Q373" s="23">
        <v>0</v>
      </c>
    </row>
    <row r="374" spans="5:17" ht="51" x14ac:dyDescent="0.2">
      <c r="E374" s="8">
        <f t="shared" si="5"/>
        <v>355</v>
      </c>
      <c r="F374" s="21" t="s">
        <v>596</v>
      </c>
      <c r="G374" s="21" t="s">
        <v>597</v>
      </c>
      <c r="H374" s="22" t="s">
        <v>35</v>
      </c>
      <c r="I374" s="23">
        <v>437527.34</v>
      </c>
      <c r="J374" s="23">
        <v>437527.34</v>
      </c>
      <c r="K374" s="23">
        <v>0</v>
      </c>
      <c r="L374" s="23">
        <v>259543.3</v>
      </c>
      <c r="M374" s="23">
        <v>259543.3</v>
      </c>
      <c r="N374" s="23">
        <v>0</v>
      </c>
      <c r="O374" s="23">
        <v>-556467.43999999994</v>
      </c>
      <c r="P374" s="23">
        <v>-556467.43999999994</v>
      </c>
      <c r="Q374" s="23">
        <v>0</v>
      </c>
    </row>
    <row r="375" spans="5:17" ht="25.5" x14ac:dyDescent="0.2">
      <c r="E375" s="8">
        <f t="shared" si="5"/>
        <v>356</v>
      </c>
      <c r="F375" s="21" t="s">
        <v>598</v>
      </c>
      <c r="G375" s="21" t="s">
        <v>599</v>
      </c>
      <c r="H375" s="22"/>
      <c r="I375" s="23">
        <v>28214495.649999999</v>
      </c>
      <c r="J375" s="23">
        <v>28214495.649999999</v>
      </c>
      <c r="K375" s="23">
        <v>0</v>
      </c>
      <c r="L375" s="23">
        <v>50731887.299999997</v>
      </c>
      <c r="M375" s="23">
        <v>50731887.299999997</v>
      </c>
      <c r="N375" s="23">
        <v>0</v>
      </c>
      <c r="O375" s="23">
        <v>224398956.88999999</v>
      </c>
      <c r="P375" s="23">
        <v>224398956.88999999</v>
      </c>
      <c r="Q375" s="23">
        <v>0</v>
      </c>
    </row>
    <row r="376" spans="5:17" ht="63.75" x14ac:dyDescent="0.2">
      <c r="E376" s="8">
        <f t="shared" si="5"/>
        <v>357</v>
      </c>
      <c r="F376" s="21" t="s">
        <v>600</v>
      </c>
      <c r="G376" s="21" t="s">
        <v>601</v>
      </c>
      <c r="H376" s="22" t="s">
        <v>35</v>
      </c>
      <c r="I376" s="23">
        <v>163716680.30000001</v>
      </c>
      <c r="J376" s="23">
        <v>163716680.30000001</v>
      </c>
      <c r="K376" s="23">
        <v>0</v>
      </c>
      <c r="L376" s="23">
        <v>148836354.69999999</v>
      </c>
      <c r="M376" s="23">
        <v>148836354.69999999</v>
      </c>
      <c r="N376" s="23">
        <v>0</v>
      </c>
      <c r="O376" s="23">
        <v>-20245824.949999999</v>
      </c>
      <c r="P376" s="23">
        <v>-20245824.949999999</v>
      </c>
      <c r="Q376" s="23">
        <v>0</v>
      </c>
    </row>
    <row r="377" spans="5:17" ht="63.75" x14ac:dyDescent="0.2">
      <c r="E377" s="8">
        <f t="shared" si="5"/>
        <v>358</v>
      </c>
      <c r="F377" s="21" t="s">
        <v>600</v>
      </c>
      <c r="G377" s="21" t="s">
        <v>601</v>
      </c>
      <c r="H377" s="22" t="s">
        <v>59</v>
      </c>
      <c r="I377" s="23">
        <v>0</v>
      </c>
      <c r="J377" s="23">
        <v>0</v>
      </c>
      <c r="K377" s="23">
        <v>0</v>
      </c>
      <c r="L377" s="23">
        <v>0</v>
      </c>
      <c r="M377" s="23">
        <v>0</v>
      </c>
      <c r="N377" s="23">
        <v>0</v>
      </c>
      <c r="O377" s="23">
        <v>69320280.890000001</v>
      </c>
      <c r="P377" s="23">
        <v>69320280.890000001</v>
      </c>
      <c r="Q377" s="23">
        <v>0</v>
      </c>
    </row>
    <row r="378" spans="5:17" ht="63.75" x14ac:dyDescent="0.2">
      <c r="E378" s="8">
        <f t="shared" si="5"/>
        <v>359</v>
      </c>
      <c r="F378" s="21" t="s">
        <v>602</v>
      </c>
      <c r="G378" s="21" t="s">
        <v>603</v>
      </c>
      <c r="H378" s="22"/>
      <c r="I378" s="23">
        <v>163716680.30000001</v>
      </c>
      <c r="J378" s="23">
        <v>163716680.30000001</v>
      </c>
      <c r="K378" s="23">
        <v>0</v>
      </c>
      <c r="L378" s="23">
        <v>148836354.69999999</v>
      </c>
      <c r="M378" s="23">
        <v>148836354.69999999</v>
      </c>
      <c r="N378" s="23">
        <v>0</v>
      </c>
      <c r="O378" s="23">
        <v>49074455.939999998</v>
      </c>
      <c r="P378" s="23">
        <v>49074455.939999998</v>
      </c>
      <c r="Q378" s="23">
        <v>0</v>
      </c>
    </row>
    <row r="379" spans="5:17" ht="51" x14ac:dyDescent="0.2">
      <c r="E379" s="8">
        <f t="shared" si="5"/>
        <v>360</v>
      </c>
      <c r="F379" s="21" t="s">
        <v>604</v>
      </c>
      <c r="G379" s="21" t="s">
        <v>605</v>
      </c>
      <c r="H379" s="22"/>
      <c r="I379" s="23">
        <v>1664761287.5599999</v>
      </c>
      <c r="J379" s="23">
        <v>1664761287.5599999</v>
      </c>
      <c r="K379" s="23">
        <v>0</v>
      </c>
      <c r="L379" s="23">
        <v>1673877379.49</v>
      </c>
      <c r="M379" s="23">
        <v>1673877379.49</v>
      </c>
      <c r="N379" s="23">
        <v>0</v>
      </c>
      <c r="O379" s="23">
        <v>276194819.49000001</v>
      </c>
      <c r="P379" s="23">
        <v>276194819.49000001</v>
      </c>
      <c r="Q379" s="23">
        <v>0</v>
      </c>
    </row>
    <row r="380" spans="5:17" ht="38.25" x14ac:dyDescent="0.2">
      <c r="E380" s="8">
        <f t="shared" si="5"/>
        <v>361</v>
      </c>
      <c r="F380" s="21" t="s">
        <v>606</v>
      </c>
      <c r="G380" s="21" t="s">
        <v>607</v>
      </c>
      <c r="H380" s="22" t="s">
        <v>59</v>
      </c>
      <c r="I380" s="23">
        <v>0</v>
      </c>
      <c r="J380" s="23">
        <v>0</v>
      </c>
      <c r="K380" s="23">
        <v>0</v>
      </c>
      <c r="L380" s="23">
        <v>2533320.7000000002</v>
      </c>
      <c r="M380" s="23">
        <v>2533320.7000000002</v>
      </c>
      <c r="N380" s="23">
        <v>0</v>
      </c>
      <c r="O380" s="23">
        <v>23866342.239999998</v>
      </c>
      <c r="P380" s="23">
        <v>23866342.239999998</v>
      </c>
      <c r="Q380" s="23">
        <v>0</v>
      </c>
    </row>
    <row r="381" spans="5:17" ht="38.25" x14ac:dyDescent="0.2">
      <c r="E381" s="8">
        <f t="shared" si="5"/>
        <v>362</v>
      </c>
      <c r="F381" s="21" t="s">
        <v>608</v>
      </c>
      <c r="G381" s="21" t="s">
        <v>607</v>
      </c>
      <c r="H381" s="22"/>
      <c r="I381" s="23">
        <v>0</v>
      </c>
      <c r="J381" s="23">
        <v>0</v>
      </c>
      <c r="K381" s="23">
        <v>0</v>
      </c>
      <c r="L381" s="23">
        <v>2533320.7000000002</v>
      </c>
      <c r="M381" s="23">
        <v>2533320.7000000002</v>
      </c>
      <c r="N381" s="23">
        <v>0</v>
      </c>
      <c r="O381" s="23">
        <v>23866342.239999998</v>
      </c>
      <c r="P381" s="23">
        <v>23866342.239999998</v>
      </c>
      <c r="Q381" s="23">
        <v>0</v>
      </c>
    </row>
    <row r="382" spans="5:17" ht="25.5" x14ac:dyDescent="0.2">
      <c r="E382" s="8">
        <f t="shared" si="5"/>
        <v>363</v>
      </c>
      <c r="F382" s="21" t="s">
        <v>609</v>
      </c>
      <c r="G382" s="21" t="s">
        <v>610</v>
      </c>
      <c r="H382" s="22" t="s">
        <v>59</v>
      </c>
      <c r="I382" s="23">
        <v>0</v>
      </c>
      <c r="J382" s="23">
        <v>0</v>
      </c>
      <c r="K382" s="23">
        <v>0</v>
      </c>
      <c r="L382" s="23">
        <v>0</v>
      </c>
      <c r="M382" s="23">
        <v>0</v>
      </c>
      <c r="N382" s="23">
        <v>0</v>
      </c>
      <c r="O382" s="23">
        <v>173767.97</v>
      </c>
      <c r="P382" s="23">
        <v>173767.97</v>
      </c>
      <c r="Q382" s="23">
        <v>0</v>
      </c>
    </row>
    <row r="383" spans="5:17" ht="25.5" x14ac:dyDescent="0.2">
      <c r="E383" s="8">
        <f t="shared" si="5"/>
        <v>364</v>
      </c>
      <c r="F383" s="21" t="s">
        <v>611</v>
      </c>
      <c r="G383" s="21" t="s">
        <v>610</v>
      </c>
      <c r="H383" s="22"/>
      <c r="I383" s="23">
        <v>0</v>
      </c>
      <c r="J383" s="23">
        <v>0</v>
      </c>
      <c r="K383" s="23">
        <v>0</v>
      </c>
      <c r="L383" s="23">
        <v>0</v>
      </c>
      <c r="M383" s="23">
        <v>0</v>
      </c>
      <c r="N383" s="23">
        <v>0</v>
      </c>
      <c r="O383" s="23">
        <v>173767.97</v>
      </c>
      <c r="P383" s="23">
        <v>173767.97</v>
      </c>
      <c r="Q383" s="23">
        <v>0</v>
      </c>
    </row>
    <row r="384" spans="5:17" ht="25.5" x14ac:dyDescent="0.2">
      <c r="E384" s="8">
        <f t="shared" si="5"/>
        <v>365</v>
      </c>
      <c r="F384" s="21" t="s">
        <v>612</v>
      </c>
      <c r="G384" s="21" t="s">
        <v>613</v>
      </c>
      <c r="H384" s="22" t="s">
        <v>59</v>
      </c>
      <c r="I384" s="23">
        <v>0</v>
      </c>
      <c r="J384" s="23">
        <v>0</v>
      </c>
      <c r="K384" s="23">
        <v>0</v>
      </c>
      <c r="L384" s="23">
        <v>126674.35</v>
      </c>
      <c r="M384" s="23">
        <v>126674.35</v>
      </c>
      <c r="N384" s="23">
        <v>0</v>
      </c>
      <c r="O384" s="23">
        <v>1520092.2</v>
      </c>
      <c r="P384" s="23">
        <v>1520092.2</v>
      </c>
      <c r="Q384" s="23">
        <v>0</v>
      </c>
    </row>
    <row r="385" spans="5:17" ht="38.25" x14ac:dyDescent="0.2">
      <c r="E385" s="8">
        <f t="shared" si="5"/>
        <v>366</v>
      </c>
      <c r="F385" s="21" t="s">
        <v>614</v>
      </c>
      <c r="G385" s="21" t="s">
        <v>615</v>
      </c>
      <c r="H385" s="22" t="s">
        <v>59</v>
      </c>
      <c r="I385" s="23">
        <v>0</v>
      </c>
      <c r="J385" s="23">
        <v>0</v>
      </c>
      <c r="K385" s="23">
        <v>0</v>
      </c>
      <c r="L385" s="23">
        <v>5223680.5199999996</v>
      </c>
      <c r="M385" s="23">
        <v>5223680.5199999996</v>
      </c>
      <c r="N385" s="23">
        <v>0</v>
      </c>
      <c r="O385" s="23">
        <v>57641414.899999999</v>
      </c>
      <c r="P385" s="23">
        <v>57641414.899999999</v>
      </c>
      <c r="Q385" s="23">
        <v>0</v>
      </c>
    </row>
    <row r="386" spans="5:17" ht="25.5" x14ac:dyDescent="0.2">
      <c r="E386" s="8">
        <f t="shared" si="5"/>
        <v>367</v>
      </c>
      <c r="F386" s="21" t="s">
        <v>616</v>
      </c>
      <c r="G386" s="21" t="s">
        <v>617</v>
      </c>
      <c r="H386" s="22" t="s">
        <v>59</v>
      </c>
      <c r="I386" s="23">
        <v>0</v>
      </c>
      <c r="J386" s="23">
        <v>0</v>
      </c>
      <c r="K386" s="23">
        <v>0</v>
      </c>
      <c r="L386" s="23">
        <v>5321.41</v>
      </c>
      <c r="M386" s="23">
        <v>5321.41</v>
      </c>
      <c r="N386" s="23">
        <v>0</v>
      </c>
      <c r="O386" s="23">
        <v>64407.21</v>
      </c>
      <c r="P386" s="23">
        <v>64407.21</v>
      </c>
      <c r="Q386" s="23">
        <v>0</v>
      </c>
    </row>
    <row r="387" spans="5:17" x14ac:dyDescent="0.2">
      <c r="E387" s="8">
        <f t="shared" si="5"/>
        <v>368</v>
      </c>
      <c r="F387" s="21" t="s">
        <v>618</v>
      </c>
      <c r="G387" s="21" t="s">
        <v>619</v>
      </c>
      <c r="H387" s="22" t="s">
        <v>59</v>
      </c>
      <c r="I387" s="23">
        <v>0</v>
      </c>
      <c r="J387" s="23">
        <v>0</v>
      </c>
      <c r="K387" s="23">
        <v>0</v>
      </c>
      <c r="L387" s="23">
        <v>755764.87</v>
      </c>
      <c r="M387" s="23">
        <v>755764.87</v>
      </c>
      <c r="N387" s="23">
        <v>0</v>
      </c>
      <c r="O387" s="23">
        <v>2321457.16</v>
      </c>
      <c r="P387" s="23">
        <v>2321457.16</v>
      </c>
      <c r="Q387" s="23">
        <v>0</v>
      </c>
    </row>
    <row r="388" spans="5:17" x14ac:dyDescent="0.2">
      <c r="E388" s="8">
        <f t="shared" si="5"/>
        <v>369</v>
      </c>
      <c r="F388" s="21" t="s">
        <v>620</v>
      </c>
      <c r="G388" s="21" t="s">
        <v>621</v>
      </c>
      <c r="H388" s="22"/>
      <c r="I388" s="23">
        <v>0</v>
      </c>
      <c r="J388" s="23">
        <v>0</v>
      </c>
      <c r="K388" s="23">
        <v>0</v>
      </c>
      <c r="L388" s="23">
        <v>6111441.1500000004</v>
      </c>
      <c r="M388" s="23">
        <v>6111441.1500000004</v>
      </c>
      <c r="N388" s="23">
        <v>0</v>
      </c>
      <c r="O388" s="23">
        <v>61547371.469999999</v>
      </c>
      <c r="P388" s="23">
        <v>61547371.469999999</v>
      </c>
      <c r="Q388" s="23">
        <v>0</v>
      </c>
    </row>
    <row r="389" spans="5:17" x14ac:dyDescent="0.2">
      <c r="E389" s="8">
        <f t="shared" si="5"/>
        <v>370</v>
      </c>
      <c r="F389" s="21" t="s">
        <v>622</v>
      </c>
      <c r="G389" s="21" t="s">
        <v>621</v>
      </c>
      <c r="H389" s="22"/>
      <c r="I389" s="23">
        <v>0</v>
      </c>
      <c r="J389" s="23">
        <v>0</v>
      </c>
      <c r="K389" s="23">
        <v>0</v>
      </c>
      <c r="L389" s="23">
        <v>8644761.8499999996</v>
      </c>
      <c r="M389" s="23">
        <v>8644761.8499999996</v>
      </c>
      <c r="N389" s="23">
        <v>0</v>
      </c>
      <c r="O389" s="23">
        <v>85587481.680000007</v>
      </c>
      <c r="P389" s="23">
        <v>85587481.680000007</v>
      </c>
      <c r="Q389" s="23">
        <v>0</v>
      </c>
    </row>
    <row r="390" spans="5:17" x14ac:dyDescent="0.2">
      <c r="E390" s="8">
        <f t="shared" si="5"/>
        <v>371</v>
      </c>
      <c r="F390" s="21" t="s">
        <v>623</v>
      </c>
      <c r="G390" s="21" t="s">
        <v>624</v>
      </c>
      <c r="H390" s="22" t="s">
        <v>59</v>
      </c>
      <c r="I390" s="23">
        <v>2064.44</v>
      </c>
      <c r="J390" s="23">
        <v>2064.44</v>
      </c>
      <c r="K390" s="23">
        <v>0</v>
      </c>
      <c r="L390" s="23">
        <v>562113.65</v>
      </c>
      <c r="M390" s="23">
        <v>562113.65</v>
      </c>
      <c r="N390" s="23">
        <v>0</v>
      </c>
      <c r="O390" s="23">
        <v>8513669.2599999998</v>
      </c>
      <c r="P390" s="23">
        <v>8513669.2599999998</v>
      </c>
      <c r="Q390" s="23">
        <v>0</v>
      </c>
    </row>
    <row r="391" spans="5:17" x14ac:dyDescent="0.2">
      <c r="E391" s="8">
        <f t="shared" si="5"/>
        <v>372</v>
      </c>
      <c r="F391" s="21" t="s">
        <v>625</v>
      </c>
      <c r="G391" s="21" t="s">
        <v>626</v>
      </c>
      <c r="H391" s="22"/>
      <c r="I391" s="23">
        <v>2064.44</v>
      </c>
      <c r="J391" s="23">
        <v>2064.44</v>
      </c>
      <c r="K391" s="23">
        <v>0</v>
      </c>
      <c r="L391" s="23">
        <v>562113.65</v>
      </c>
      <c r="M391" s="23">
        <v>562113.65</v>
      </c>
      <c r="N391" s="23">
        <v>0</v>
      </c>
      <c r="O391" s="23">
        <v>8513669.2599999998</v>
      </c>
      <c r="P391" s="23">
        <v>8513669.2599999998</v>
      </c>
      <c r="Q391" s="23">
        <v>0</v>
      </c>
    </row>
    <row r="392" spans="5:17" x14ac:dyDescent="0.2">
      <c r="E392" s="8">
        <f t="shared" si="5"/>
        <v>373</v>
      </c>
      <c r="F392" s="21" t="s">
        <v>627</v>
      </c>
      <c r="G392" s="21" t="s">
        <v>626</v>
      </c>
      <c r="H392" s="22"/>
      <c r="I392" s="23">
        <v>2064.44</v>
      </c>
      <c r="J392" s="23">
        <v>2064.44</v>
      </c>
      <c r="K392" s="23">
        <v>0</v>
      </c>
      <c r="L392" s="23">
        <v>562113.65</v>
      </c>
      <c r="M392" s="23">
        <v>562113.65</v>
      </c>
      <c r="N392" s="23">
        <v>0</v>
      </c>
      <c r="O392" s="23">
        <v>8513669.2599999998</v>
      </c>
      <c r="P392" s="23">
        <v>8513669.2599999998</v>
      </c>
      <c r="Q392" s="23">
        <v>0</v>
      </c>
    </row>
    <row r="393" spans="5:17" ht="38.25" x14ac:dyDescent="0.2">
      <c r="E393" s="8">
        <f t="shared" si="5"/>
        <v>374</v>
      </c>
      <c r="F393" s="21" t="s">
        <v>628</v>
      </c>
      <c r="G393" s="21" t="s">
        <v>629</v>
      </c>
      <c r="H393" s="22" t="s">
        <v>59</v>
      </c>
      <c r="I393" s="23">
        <v>0</v>
      </c>
      <c r="J393" s="23">
        <v>0</v>
      </c>
      <c r="K393" s="23">
        <v>0</v>
      </c>
      <c r="L393" s="23">
        <v>2166604.52</v>
      </c>
      <c r="M393" s="23">
        <v>2166604.52</v>
      </c>
      <c r="N393" s="23">
        <v>0</v>
      </c>
      <c r="O393" s="23">
        <v>25440817.91</v>
      </c>
      <c r="P393" s="23">
        <v>25440817.91</v>
      </c>
      <c r="Q393" s="23">
        <v>0</v>
      </c>
    </row>
    <row r="394" spans="5:17" ht="25.5" x14ac:dyDescent="0.2">
      <c r="E394" s="8">
        <f t="shared" si="5"/>
        <v>375</v>
      </c>
      <c r="F394" s="21" t="s">
        <v>630</v>
      </c>
      <c r="G394" s="21" t="s">
        <v>631</v>
      </c>
      <c r="H394" s="22"/>
      <c r="I394" s="23">
        <v>0</v>
      </c>
      <c r="J394" s="23">
        <v>0</v>
      </c>
      <c r="K394" s="23">
        <v>0</v>
      </c>
      <c r="L394" s="23">
        <v>2166604.52</v>
      </c>
      <c r="M394" s="23">
        <v>2166604.52</v>
      </c>
      <c r="N394" s="23">
        <v>0</v>
      </c>
      <c r="O394" s="23">
        <v>25440817.91</v>
      </c>
      <c r="P394" s="23">
        <v>25440817.91</v>
      </c>
      <c r="Q394" s="23">
        <v>0</v>
      </c>
    </row>
    <row r="395" spans="5:17" ht="38.25" x14ac:dyDescent="0.2">
      <c r="E395" s="8">
        <f t="shared" si="5"/>
        <v>376</v>
      </c>
      <c r="F395" s="21" t="s">
        <v>632</v>
      </c>
      <c r="G395" s="21" t="s">
        <v>633</v>
      </c>
      <c r="H395" s="22" t="s">
        <v>59</v>
      </c>
      <c r="I395" s="23">
        <v>9439.6299999999992</v>
      </c>
      <c r="J395" s="23">
        <v>9439.6299999999992</v>
      </c>
      <c r="K395" s="23">
        <v>0</v>
      </c>
      <c r="L395" s="23">
        <v>14240441.99</v>
      </c>
      <c r="M395" s="23">
        <v>14240441.99</v>
      </c>
      <c r="N395" s="23">
        <v>0</v>
      </c>
      <c r="O395" s="23">
        <v>135325167.61000001</v>
      </c>
      <c r="P395" s="23">
        <v>135325167.61000001</v>
      </c>
      <c r="Q395" s="23">
        <v>0</v>
      </c>
    </row>
    <row r="396" spans="5:17" ht="38.25" x14ac:dyDescent="0.2">
      <c r="E396" s="8">
        <f t="shared" si="5"/>
        <v>377</v>
      </c>
      <c r="F396" s="21" t="s">
        <v>634</v>
      </c>
      <c r="G396" s="21" t="s">
        <v>635</v>
      </c>
      <c r="H396" s="22" t="s">
        <v>59</v>
      </c>
      <c r="I396" s="23">
        <v>0</v>
      </c>
      <c r="J396" s="23">
        <v>0</v>
      </c>
      <c r="K396" s="23">
        <v>0</v>
      </c>
      <c r="L396" s="23">
        <v>1727698.06</v>
      </c>
      <c r="M396" s="23">
        <v>1727698.06</v>
      </c>
      <c r="N396" s="23">
        <v>0</v>
      </c>
      <c r="O396" s="23">
        <v>20421048.32</v>
      </c>
      <c r="P396" s="23">
        <v>20421048.32</v>
      </c>
      <c r="Q396" s="23">
        <v>0</v>
      </c>
    </row>
    <row r="397" spans="5:17" ht="38.25" x14ac:dyDescent="0.2">
      <c r="E397" s="8">
        <f t="shared" si="5"/>
        <v>378</v>
      </c>
      <c r="F397" s="21" t="s">
        <v>636</v>
      </c>
      <c r="G397" s="21" t="s">
        <v>637</v>
      </c>
      <c r="H397" s="22" t="s">
        <v>59</v>
      </c>
      <c r="I397" s="23">
        <v>0</v>
      </c>
      <c r="J397" s="23">
        <v>0</v>
      </c>
      <c r="K397" s="23">
        <v>0</v>
      </c>
      <c r="L397" s="23">
        <v>73088.58</v>
      </c>
      <c r="M397" s="23">
        <v>73088.58</v>
      </c>
      <c r="N397" s="23">
        <v>0</v>
      </c>
      <c r="O397" s="23">
        <v>871230.67</v>
      </c>
      <c r="P397" s="23">
        <v>871230.67</v>
      </c>
      <c r="Q397" s="23">
        <v>0</v>
      </c>
    </row>
    <row r="398" spans="5:17" ht="63.75" x14ac:dyDescent="0.2">
      <c r="E398" s="8">
        <f t="shared" si="5"/>
        <v>379</v>
      </c>
      <c r="F398" s="21" t="s">
        <v>638</v>
      </c>
      <c r="G398" s="21" t="s">
        <v>639</v>
      </c>
      <c r="H398" s="22" t="s">
        <v>59</v>
      </c>
      <c r="I398" s="23">
        <v>39666.9</v>
      </c>
      <c r="J398" s="23">
        <v>39666.9</v>
      </c>
      <c r="K398" s="23">
        <v>0</v>
      </c>
      <c r="L398" s="23">
        <v>4553479.16</v>
      </c>
      <c r="M398" s="23">
        <v>4553479.16</v>
      </c>
      <c r="N398" s="23">
        <v>0</v>
      </c>
      <c r="O398" s="23">
        <v>30924372.93</v>
      </c>
      <c r="P398" s="23">
        <v>30924372.93</v>
      </c>
      <c r="Q398" s="23">
        <v>0</v>
      </c>
    </row>
    <row r="399" spans="5:17" ht="38.25" x14ac:dyDescent="0.2">
      <c r="E399" s="8">
        <f t="shared" si="5"/>
        <v>380</v>
      </c>
      <c r="F399" s="21" t="s">
        <v>640</v>
      </c>
      <c r="G399" s="21" t="s">
        <v>641</v>
      </c>
      <c r="H399" s="22" t="s">
        <v>59</v>
      </c>
      <c r="I399" s="23">
        <v>104516.55</v>
      </c>
      <c r="J399" s="23">
        <v>104516.55</v>
      </c>
      <c r="K399" s="23">
        <v>0</v>
      </c>
      <c r="L399" s="23">
        <v>18498130.620000001</v>
      </c>
      <c r="M399" s="23">
        <v>18498130.620000001</v>
      </c>
      <c r="N399" s="23">
        <v>0</v>
      </c>
      <c r="O399" s="23">
        <v>140354272.53</v>
      </c>
      <c r="P399" s="23">
        <v>140354272.53</v>
      </c>
      <c r="Q399" s="23">
        <v>0</v>
      </c>
    </row>
    <row r="400" spans="5:17" ht="38.25" x14ac:dyDescent="0.2">
      <c r="E400" s="8">
        <f t="shared" si="5"/>
        <v>381</v>
      </c>
      <c r="F400" s="21" t="s">
        <v>642</v>
      </c>
      <c r="G400" s="21" t="s">
        <v>643</v>
      </c>
      <c r="H400" s="22" t="s">
        <v>59</v>
      </c>
      <c r="I400" s="23">
        <v>0</v>
      </c>
      <c r="J400" s="23">
        <v>0</v>
      </c>
      <c r="K400" s="23">
        <v>0</v>
      </c>
      <c r="L400" s="23">
        <v>175739.24</v>
      </c>
      <c r="M400" s="23">
        <v>175739.24</v>
      </c>
      <c r="N400" s="23">
        <v>0</v>
      </c>
      <c r="O400" s="23">
        <v>1892946.26</v>
      </c>
      <c r="P400" s="23">
        <v>1892946.26</v>
      </c>
      <c r="Q400" s="23">
        <v>0</v>
      </c>
    </row>
    <row r="401" spans="5:17" ht="25.5" x14ac:dyDescent="0.2">
      <c r="E401" s="8">
        <f t="shared" si="5"/>
        <v>382</v>
      </c>
      <c r="F401" s="21" t="s">
        <v>644</v>
      </c>
      <c r="G401" s="21" t="s">
        <v>645</v>
      </c>
      <c r="H401" s="22"/>
      <c r="I401" s="23">
        <v>153623.07999999999</v>
      </c>
      <c r="J401" s="23">
        <v>153623.07999999999</v>
      </c>
      <c r="K401" s="23">
        <v>0</v>
      </c>
      <c r="L401" s="23">
        <v>39268577.649999999</v>
      </c>
      <c r="M401" s="23">
        <v>39268577.649999999</v>
      </c>
      <c r="N401" s="23">
        <v>0</v>
      </c>
      <c r="O401" s="23">
        <v>329789038.31999999</v>
      </c>
      <c r="P401" s="23">
        <v>329789038.31999999</v>
      </c>
      <c r="Q401" s="23">
        <v>0</v>
      </c>
    </row>
    <row r="402" spans="5:17" x14ac:dyDescent="0.2">
      <c r="E402" s="8">
        <f t="shared" si="5"/>
        <v>383</v>
      </c>
      <c r="F402" s="21" t="s">
        <v>646</v>
      </c>
      <c r="G402" s="21" t="s">
        <v>647</v>
      </c>
      <c r="H402" s="22"/>
      <c r="I402" s="23">
        <v>153623.07999999999</v>
      </c>
      <c r="J402" s="23">
        <v>153623.07999999999</v>
      </c>
      <c r="K402" s="23">
        <v>0</v>
      </c>
      <c r="L402" s="23">
        <v>41435182.170000002</v>
      </c>
      <c r="M402" s="23">
        <v>41435182.170000002</v>
      </c>
      <c r="N402" s="23">
        <v>0</v>
      </c>
      <c r="O402" s="23">
        <v>355229856.23000002</v>
      </c>
      <c r="P402" s="23">
        <v>355229856.23000002</v>
      </c>
      <c r="Q402" s="23">
        <v>0</v>
      </c>
    </row>
    <row r="403" spans="5:17" ht="63.75" x14ac:dyDescent="0.2">
      <c r="E403" s="8">
        <f t="shared" si="5"/>
        <v>384</v>
      </c>
      <c r="F403" s="21" t="s">
        <v>648</v>
      </c>
      <c r="G403" s="21" t="s">
        <v>649</v>
      </c>
      <c r="H403" s="22" t="s">
        <v>59</v>
      </c>
      <c r="I403" s="23">
        <v>21567.95</v>
      </c>
      <c r="J403" s="23">
        <v>21567.95</v>
      </c>
      <c r="K403" s="23">
        <v>0</v>
      </c>
      <c r="L403" s="23">
        <v>294329.76</v>
      </c>
      <c r="M403" s="23">
        <v>294329.76</v>
      </c>
      <c r="N403" s="23">
        <v>0</v>
      </c>
      <c r="O403" s="23">
        <v>2824746.34</v>
      </c>
      <c r="P403" s="23">
        <v>2824746.34</v>
      </c>
      <c r="Q403" s="23">
        <v>0</v>
      </c>
    </row>
    <row r="404" spans="5:17" ht="51" x14ac:dyDescent="0.2">
      <c r="E404" s="8">
        <f t="shared" ref="E404:E467" si="6">ROW($E404)-19</f>
        <v>385</v>
      </c>
      <c r="F404" s="21" t="s">
        <v>650</v>
      </c>
      <c r="G404" s="21" t="s">
        <v>651</v>
      </c>
      <c r="H404" s="22" t="s">
        <v>59</v>
      </c>
      <c r="I404" s="23">
        <v>0</v>
      </c>
      <c r="J404" s="23">
        <v>0</v>
      </c>
      <c r="K404" s="23">
        <v>0</v>
      </c>
      <c r="L404" s="23">
        <v>0</v>
      </c>
      <c r="M404" s="23">
        <v>0</v>
      </c>
      <c r="N404" s="23">
        <v>0</v>
      </c>
      <c r="O404" s="23">
        <v>284.51</v>
      </c>
      <c r="P404" s="23">
        <v>284.51</v>
      </c>
      <c r="Q404" s="23">
        <v>0</v>
      </c>
    </row>
    <row r="405" spans="5:17" ht="25.5" x14ac:dyDescent="0.2">
      <c r="E405" s="8">
        <f t="shared" si="6"/>
        <v>386</v>
      </c>
      <c r="F405" s="21" t="s">
        <v>652</v>
      </c>
      <c r="G405" s="21" t="s">
        <v>653</v>
      </c>
      <c r="H405" s="22"/>
      <c r="I405" s="23">
        <v>21567.95</v>
      </c>
      <c r="J405" s="23">
        <v>21567.95</v>
      </c>
      <c r="K405" s="23">
        <v>0</v>
      </c>
      <c r="L405" s="23">
        <v>294329.76</v>
      </c>
      <c r="M405" s="23">
        <v>294329.76</v>
      </c>
      <c r="N405" s="23">
        <v>0</v>
      </c>
      <c r="O405" s="23">
        <v>2825030.85</v>
      </c>
      <c r="P405" s="23">
        <v>2825030.85</v>
      </c>
      <c r="Q405" s="23">
        <v>0</v>
      </c>
    </row>
    <row r="406" spans="5:17" ht="25.5" x14ac:dyDescent="0.2">
      <c r="E406" s="8">
        <f t="shared" si="6"/>
        <v>387</v>
      </c>
      <c r="F406" s="21" t="s">
        <v>654</v>
      </c>
      <c r="G406" s="21" t="s">
        <v>653</v>
      </c>
      <c r="H406" s="22"/>
      <c r="I406" s="23">
        <v>21567.95</v>
      </c>
      <c r="J406" s="23">
        <v>21567.95</v>
      </c>
      <c r="K406" s="23">
        <v>0</v>
      </c>
      <c r="L406" s="23">
        <v>294329.76</v>
      </c>
      <c r="M406" s="23">
        <v>294329.76</v>
      </c>
      <c r="N406" s="23">
        <v>0</v>
      </c>
      <c r="O406" s="23">
        <v>2825030.85</v>
      </c>
      <c r="P406" s="23">
        <v>2825030.85</v>
      </c>
      <c r="Q406" s="23">
        <v>0</v>
      </c>
    </row>
    <row r="407" spans="5:17" x14ac:dyDescent="0.2">
      <c r="E407" s="8">
        <f t="shared" si="6"/>
        <v>388</v>
      </c>
      <c r="F407" s="21" t="s">
        <v>655</v>
      </c>
      <c r="G407" s="21"/>
      <c r="H407" s="22"/>
      <c r="I407" s="23">
        <v>1678927168.77</v>
      </c>
      <c r="J407" s="23">
        <v>1678927168.77</v>
      </c>
      <c r="K407" s="23">
        <v>0</v>
      </c>
      <c r="L407" s="23">
        <v>1885174350.9300001</v>
      </c>
      <c r="M407" s="23">
        <v>1885174350.9300001</v>
      </c>
      <c r="N407" s="23">
        <v>0</v>
      </c>
      <c r="O407" s="23">
        <v>2307045312.0799999</v>
      </c>
      <c r="P407" s="23">
        <v>2307045312.0799999</v>
      </c>
      <c r="Q407" s="23">
        <v>0</v>
      </c>
    </row>
    <row r="408" spans="5:17" x14ac:dyDescent="0.2">
      <c r="E408" s="8">
        <f t="shared" si="6"/>
        <v>389</v>
      </c>
      <c r="F408" s="21" t="s">
        <v>656</v>
      </c>
      <c r="G408" s="21" t="s">
        <v>657</v>
      </c>
      <c r="H408" s="22"/>
      <c r="I408" s="23"/>
      <c r="J408" s="23"/>
      <c r="K408" s="23"/>
      <c r="L408" s="23"/>
      <c r="M408" s="23"/>
      <c r="N408" s="23"/>
      <c r="O408" s="23"/>
      <c r="P408" s="23"/>
      <c r="Q408" s="23"/>
    </row>
    <row r="409" spans="5:17" ht="89.25" x14ac:dyDescent="0.2">
      <c r="E409" s="8">
        <f t="shared" si="6"/>
        <v>390</v>
      </c>
      <c r="F409" s="21" t="s">
        <v>658</v>
      </c>
      <c r="G409" s="21" t="s">
        <v>659</v>
      </c>
      <c r="H409" s="22" t="s">
        <v>35</v>
      </c>
      <c r="I409" s="23">
        <v>12750356.09</v>
      </c>
      <c r="J409" s="23">
        <v>12750356.09</v>
      </c>
      <c r="K409" s="23">
        <v>0</v>
      </c>
      <c r="L409" s="23">
        <v>0</v>
      </c>
      <c r="M409" s="23">
        <v>0</v>
      </c>
      <c r="N409" s="23">
        <v>0</v>
      </c>
      <c r="O409" s="23">
        <v>174716092.53999999</v>
      </c>
      <c r="P409" s="23">
        <v>174716092.53999999</v>
      </c>
      <c r="Q409" s="23">
        <v>0</v>
      </c>
    </row>
    <row r="410" spans="5:17" ht="89.25" x14ac:dyDescent="0.2">
      <c r="E410" s="8">
        <f t="shared" si="6"/>
        <v>391</v>
      </c>
      <c r="F410" s="21" t="s">
        <v>660</v>
      </c>
      <c r="G410" s="21" t="s">
        <v>661</v>
      </c>
      <c r="H410" s="22" t="s">
        <v>35</v>
      </c>
      <c r="I410" s="23">
        <v>38539939.659999996</v>
      </c>
      <c r="J410" s="23">
        <v>38539939.659999996</v>
      </c>
      <c r="K410" s="23">
        <v>0</v>
      </c>
      <c r="L410" s="23">
        <v>2413144.8199999998</v>
      </c>
      <c r="M410" s="23">
        <v>2413144.8199999998</v>
      </c>
      <c r="N410" s="23">
        <v>0</v>
      </c>
      <c r="O410" s="23">
        <v>363722252.37</v>
      </c>
      <c r="P410" s="23">
        <v>363722252.37</v>
      </c>
      <c r="Q410" s="23">
        <v>0</v>
      </c>
    </row>
    <row r="411" spans="5:17" ht="51" x14ac:dyDescent="0.2">
      <c r="E411" s="8">
        <f t="shared" si="6"/>
        <v>392</v>
      </c>
      <c r="F411" s="21" t="s">
        <v>662</v>
      </c>
      <c r="G411" s="21" t="s">
        <v>663</v>
      </c>
      <c r="H411" s="22" t="s">
        <v>35</v>
      </c>
      <c r="I411" s="23">
        <v>361057.55</v>
      </c>
      <c r="J411" s="23">
        <v>361057.55</v>
      </c>
      <c r="K411" s="23">
        <v>0</v>
      </c>
      <c r="L411" s="23">
        <v>0</v>
      </c>
      <c r="M411" s="23">
        <v>0</v>
      </c>
      <c r="N411" s="23">
        <v>0</v>
      </c>
      <c r="O411" s="23">
        <v>4392712.75</v>
      </c>
      <c r="P411" s="23">
        <v>4392712.75</v>
      </c>
      <c r="Q411" s="23">
        <v>0</v>
      </c>
    </row>
    <row r="412" spans="5:17" ht="89.25" x14ac:dyDescent="0.2">
      <c r="E412" s="8">
        <f t="shared" si="6"/>
        <v>393</v>
      </c>
      <c r="F412" s="21" t="s">
        <v>664</v>
      </c>
      <c r="G412" s="21" t="s">
        <v>665</v>
      </c>
      <c r="H412" s="22"/>
      <c r="I412" s="23">
        <v>51651353.299999997</v>
      </c>
      <c r="J412" s="23">
        <v>51651353.299999997</v>
      </c>
      <c r="K412" s="23">
        <v>0</v>
      </c>
      <c r="L412" s="23">
        <v>2413144.8199999998</v>
      </c>
      <c r="M412" s="23">
        <v>2413144.8199999998</v>
      </c>
      <c r="N412" s="23">
        <v>0</v>
      </c>
      <c r="O412" s="23">
        <v>542831057.65999997</v>
      </c>
      <c r="P412" s="23">
        <v>542831057.65999997</v>
      </c>
      <c r="Q412" s="23">
        <v>0</v>
      </c>
    </row>
    <row r="413" spans="5:17" ht="38.25" x14ac:dyDescent="0.2">
      <c r="E413" s="8">
        <f t="shared" si="6"/>
        <v>394</v>
      </c>
      <c r="F413" s="21" t="s">
        <v>666</v>
      </c>
      <c r="G413" s="21" t="s">
        <v>667</v>
      </c>
      <c r="H413" s="22" t="s">
        <v>35</v>
      </c>
      <c r="I413" s="23">
        <v>1058695.6100000001</v>
      </c>
      <c r="J413" s="23">
        <v>1058695.6100000001</v>
      </c>
      <c r="K413" s="23">
        <v>0</v>
      </c>
      <c r="L413" s="23">
        <v>0</v>
      </c>
      <c r="M413" s="23">
        <v>0</v>
      </c>
      <c r="N413" s="23">
        <v>0</v>
      </c>
      <c r="O413" s="23">
        <v>13061013.449999999</v>
      </c>
      <c r="P413" s="23">
        <v>13061013.449999999</v>
      </c>
      <c r="Q413" s="23">
        <v>0</v>
      </c>
    </row>
    <row r="414" spans="5:17" ht="38.25" x14ac:dyDescent="0.2">
      <c r="E414" s="8">
        <f t="shared" si="6"/>
        <v>395</v>
      </c>
      <c r="F414" s="21" t="s">
        <v>668</v>
      </c>
      <c r="G414" s="21" t="s">
        <v>669</v>
      </c>
      <c r="H414" s="22" t="s">
        <v>35</v>
      </c>
      <c r="I414" s="23">
        <v>29508098.780000001</v>
      </c>
      <c r="J414" s="23">
        <v>29508098.780000001</v>
      </c>
      <c r="K414" s="23">
        <v>0</v>
      </c>
      <c r="L414" s="23">
        <v>1688088.87</v>
      </c>
      <c r="M414" s="23">
        <v>1688088.87</v>
      </c>
      <c r="N414" s="23">
        <v>0</v>
      </c>
      <c r="O414" s="23">
        <v>358009300.92000002</v>
      </c>
      <c r="P414" s="23">
        <v>358009300.92000002</v>
      </c>
      <c r="Q414" s="23">
        <v>0</v>
      </c>
    </row>
    <row r="415" spans="5:17" ht="63.75" x14ac:dyDescent="0.2">
      <c r="E415" s="8">
        <f t="shared" si="6"/>
        <v>396</v>
      </c>
      <c r="F415" s="21" t="s">
        <v>670</v>
      </c>
      <c r="G415" s="21" t="s">
        <v>671</v>
      </c>
      <c r="H415" s="22" t="s">
        <v>35</v>
      </c>
      <c r="I415" s="23">
        <v>3038.86</v>
      </c>
      <c r="J415" s="23">
        <v>3038.86</v>
      </c>
      <c r="K415" s="23">
        <v>0</v>
      </c>
      <c r="L415" s="23">
        <v>0.11</v>
      </c>
      <c r="M415" s="23">
        <v>0.11</v>
      </c>
      <c r="N415" s="23">
        <v>0</v>
      </c>
      <c r="O415" s="23">
        <v>34851.96</v>
      </c>
      <c r="P415" s="23">
        <v>34851.96</v>
      </c>
      <c r="Q415" s="23">
        <v>0</v>
      </c>
    </row>
    <row r="416" spans="5:17" ht="38.25" x14ac:dyDescent="0.2">
      <c r="E416" s="8">
        <f t="shared" si="6"/>
        <v>397</v>
      </c>
      <c r="F416" s="21" t="s">
        <v>672</v>
      </c>
      <c r="G416" s="21" t="s">
        <v>673</v>
      </c>
      <c r="H416" s="22"/>
      <c r="I416" s="23">
        <v>30569833.25</v>
      </c>
      <c r="J416" s="23">
        <v>30569833.25</v>
      </c>
      <c r="K416" s="23">
        <v>0</v>
      </c>
      <c r="L416" s="23">
        <v>1688088.98</v>
      </c>
      <c r="M416" s="23">
        <v>1688088.98</v>
      </c>
      <c r="N416" s="23">
        <v>0</v>
      </c>
      <c r="O416" s="23">
        <v>371105166.32999998</v>
      </c>
      <c r="P416" s="23">
        <v>371105166.32999998</v>
      </c>
      <c r="Q416" s="23">
        <v>0</v>
      </c>
    </row>
    <row r="417" spans="5:17" ht="89.25" x14ac:dyDescent="0.2">
      <c r="E417" s="8">
        <f t="shared" si="6"/>
        <v>398</v>
      </c>
      <c r="F417" s="21" t="s">
        <v>674</v>
      </c>
      <c r="G417" s="21" t="s">
        <v>675</v>
      </c>
      <c r="H417" s="22" t="s">
        <v>35</v>
      </c>
      <c r="I417" s="23">
        <v>447872.06</v>
      </c>
      <c r="J417" s="23">
        <v>447872.06</v>
      </c>
      <c r="K417" s="23">
        <v>0</v>
      </c>
      <c r="L417" s="23">
        <v>133.22999999999999</v>
      </c>
      <c r="M417" s="23">
        <v>133.22999999999999</v>
      </c>
      <c r="N417" s="23">
        <v>0</v>
      </c>
      <c r="O417" s="23">
        <v>2695295.41</v>
      </c>
      <c r="P417" s="23">
        <v>2695295.41</v>
      </c>
      <c r="Q417" s="23">
        <v>0</v>
      </c>
    </row>
    <row r="418" spans="5:17" ht="89.25" x14ac:dyDescent="0.2">
      <c r="E418" s="8">
        <f t="shared" si="6"/>
        <v>399</v>
      </c>
      <c r="F418" s="21" t="s">
        <v>676</v>
      </c>
      <c r="G418" s="21" t="s">
        <v>675</v>
      </c>
      <c r="H418" s="22"/>
      <c r="I418" s="23">
        <v>447872.06</v>
      </c>
      <c r="J418" s="23">
        <v>447872.06</v>
      </c>
      <c r="K418" s="23">
        <v>0</v>
      </c>
      <c r="L418" s="23">
        <v>133.22999999999999</v>
      </c>
      <c r="M418" s="23">
        <v>133.22999999999999</v>
      </c>
      <c r="N418" s="23">
        <v>0</v>
      </c>
      <c r="O418" s="23">
        <v>2695295.41</v>
      </c>
      <c r="P418" s="23">
        <v>2695295.41</v>
      </c>
      <c r="Q418" s="23">
        <v>0</v>
      </c>
    </row>
    <row r="419" spans="5:17" ht="51" x14ac:dyDescent="0.2">
      <c r="E419" s="8">
        <f t="shared" si="6"/>
        <v>400</v>
      </c>
      <c r="F419" s="21" t="s">
        <v>677</v>
      </c>
      <c r="G419" s="21" t="s">
        <v>678</v>
      </c>
      <c r="H419" s="22" t="s">
        <v>35</v>
      </c>
      <c r="I419" s="23">
        <v>222633.14</v>
      </c>
      <c r="J419" s="23">
        <v>222633.14</v>
      </c>
      <c r="K419" s="23">
        <v>0</v>
      </c>
      <c r="L419" s="23">
        <v>0</v>
      </c>
      <c r="M419" s="23">
        <v>0</v>
      </c>
      <c r="N419" s="23">
        <v>0</v>
      </c>
      <c r="O419" s="23">
        <v>4064798.91</v>
      </c>
      <c r="P419" s="23">
        <v>4064798.91</v>
      </c>
      <c r="Q419" s="23">
        <v>0</v>
      </c>
    </row>
    <row r="420" spans="5:17" ht="51" x14ac:dyDescent="0.2">
      <c r="E420" s="8">
        <f t="shared" si="6"/>
        <v>401</v>
      </c>
      <c r="F420" s="21" t="s">
        <v>679</v>
      </c>
      <c r="G420" s="21" t="s">
        <v>680</v>
      </c>
      <c r="H420" s="22" t="s">
        <v>35</v>
      </c>
      <c r="I420" s="23">
        <v>1533262.14</v>
      </c>
      <c r="J420" s="23">
        <v>1533262.14</v>
      </c>
      <c r="K420" s="23">
        <v>0</v>
      </c>
      <c r="L420" s="23">
        <v>113401.95</v>
      </c>
      <c r="M420" s="23">
        <v>113401.95</v>
      </c>
      <c r="N420" s="23">
        <v>0</v>
      </c>
      <c r="O420" s="23">
        <v>18069610.829999998</v>
      </c>
      <c r="P420" s="23">
        <v>18069610.829999998</v>
      </c>
      <c r="Q420" s="23">
        <v>0</v>
      </c>
    </row>
    <row r="421" spans="5:17" ht="63.75" x14ac:dyDescent="0.2">
      <c r="E421" s="8">
        <f t="shared" si="6"/>
        <v>402</v>
      </c>
      <c r="F421" s="21" t="s">
        <v>681</v>
      </c>
      <c r="G421" s="21" t="s">
        <v>682</v>
      </c>
      <c r="H421" s="22"/>
      <c r="I421" s="23">
        <v>1755895.28</v>
      </c>
      <c r="J421" s="23">
        <v>1755895.28</v>
      </c>
      <c r="K421" s="23">
        <v>0</v>
      </c>
      <c r="L421" s="23">
        <v>113401.95</v>
      </c>
      <c r="M421" s="23">
        <v>113401.95</v>
      </c>
      <c r="N421" s="23">
        <v>0</v>
      </c>
      <c r="O421" s="23">
        <v>22134409.739999998</v>
      </c>
      <c r="P421" s="23">
        <v>22134409.739999998</v>
      </c>
      <c r="Q421" s="23">
        <v>0</v>
      </c>
    </row>
    <row r="422" spans="5:17" x14ac:dyDescent="0.2">
      <c r="E422" s="8">
        <f t="shared" si="6"/>
        <v>403</v>
      </c>
      <c r="F422" s="21" t="s">
        <v>683</v>
      </c>
      <c r="G422" s="21" t="s">
        <v>684</v>
      </c>
      <c r="H422" s="22"/>
      <c r="I422" s="23">
        <v>84424953.890000001</v>
      </c>
      <c r="J422" s="23">
        <v>84424953.890000001</v>
      </c>
      <c r="K422" s="23">
        <v>0</v>
      </c>
      <c r="L422" s="23">
        <v>4214768.9800000004</v>
      </c>
      <c r="M422" s="23">
        <v>4214768.9800000004</v>
      </c>
      <c r="N422" s="23">
        <v>0</v>
      </c>
      <c r="O422" s="23">
        <v>938765929.13999999</v>
      </c>
      <c r="P422" s="23">
        <v>938765929.13999999</v>
      </c>
      <c r="Q422" s="23">
        <v>0</v>
      </c>
    </row>
    <row r="423" spans="5:17" ht="38.25" x14ac:dyDescent="0.2">
      <c r="E423" s="8">
        <f t="shared" si="6"/>
        <v>404</v>
      </c>
      <c r="F423" s="21" t="s">
        <v>685</v>
      </c>
      <c r="G423" s="21" t="s">
        <v>686</v>
      </c>
      <c r="H423" s="22" t="s">
        <v>35</v>
      </c>
      <c r="I423" s="23">
        <v>528599.61</v>
      </c>
      <c r="J423" s="23">
        <v>528599.61</v>
      </c>
      <c r="K423" s="23">
        <v>0</v>
      </c>
      <c r="L423" s="23">
        <v>503.7</v>
      </c>
      <c r="M423" s="23">
        <v>503.7</v>
      </c>
      <c r="N423" s="23">
        <v>0</v>
      </c>
      <c r="O423" s="23">
        <v>5998961.7800000003</v>
      </c>
      <c r="P423" s="23">
        <v>5998961.7800000003</v>
      </c>
      <c r="Q423" s="23">
        <v>0</v>
      </c>
    </row>
    <row r="424" spans="5:17" x14ac:dyDescent="0.2">
      <c r="E424" s="8">
        <f t="shared" si="6"/>
        <v>405</v>
      </c>
      <c r="F424" s="21" t="s">
        <v>687</v>
      </c>
      <c r="G424" s="21" t="s">
        <v>688</v>
      </c>
      <c r="H424" s="22" t="s">
        <v>35</v>
      </c>
      <c r="I424" s="23">
        <v>2347202.6800000002</v>
      </c>
      <c r="J424" s="23">
        <v>2347202.6800000002</v>
      </c>
      <c r="K424" s="23">
        <v>0</v>
      </c>
      <c r="L424" s="23">
        <v>0</v>
      </c>
      <c r="M424" s="23">
        <v>0</v>
      </c>
      <c r="N424" s="23">
        <v>0</v>
      </c>
      <c r="O424" s="23">
        <v>21709941.719999999</v>
      </c>
      <c r="P424" s="23">
        <v>21709941.719999999</v>
      </c>
      <c r="Q424" s="23">
        <v>0</v>
      </c>
    </row>
    <row r="425" spans="5:17" ht="63.75" x14ac:dyDescent="0.2">
      <c r="E425" s="8">
        <f t="shared" si="6"/>
        <v>406</v>
      </c>
      <c r="F425" s="21" t="s">
        <v>689</v>
      </c>
      <c r="G425" s="21" t="s">
        <v>690</v>
      </c>
      <c r="H425" s="22" t="s">
        <v>35</v>
      </c>
      <c r="I425" s="23">
        <v>486742.74</v>
      </c>
      <c r="J425" s="23">
        <v>486742.74</v>
      </c>
      <c r="K425" s="23">
        <v>0</v>
      </c>
      <c r="L425" s="23">
        <v>16297.96</v>
      </c>
      <c r="M425" s="23">
        <v>16297.96</v>
      </c>
      <c r="N425" s="23">
        <v>0</v>
      </c>
      <c r="O425" s="23">
        <v>5245246.03</v>
      </c>
      <c r="P425" s="23">
        <v>5245246.03</v>
      </c>
      <c r="Q425" s="23">
        <v>0</v>
      </c>
    </row>
    <row r="426" spans="5:17" x14ac:dyDescent="0.2">
      <c r="E426" s="8">
        <f t="shared" si="6"/>
        <v>407</v>
      </c>
      <c r="F426" s="21" t="s">
        <v>691</v>
      </c>
      <c r="G426" s="21" t="s">
        <v>688</v>
      </c>
      <c r="H426" s="22"/>
      <c r="I426" s="23">
        <v>3362545.03</v>
      </c>
      <c r="J426" s="23">
        <v>3362545.03</v>
      </c>
      <c r="K426" s="23">
        <v>0</v>
      </c>
      <c r="L426" s="23">
        <v>16801.66</v>
      </c>
      <c r="M426" s="23">
        <v>16801.66</v>
      </c>
      <c r="N426" s="23">
        <v>0</v>
      </c>
      <c r="O426" s="23">
        <v>32954149.530000001</v>
      </c>
      <c r="P426" s="23">
        <v>32954149.530000001</v>
      </c>
      <c r="Q426" s="23">
        <v>0</v>
      </c>
    </row>
    <row r="427" spans="5:17" x14ac:dyDescent="0.2">
      <c r="E427" s="8">
        <f t="shared" si="6"/>
        <v>408</v>
      </c>
      <c r="F427" s="21" t="s">
        <v>692</v>
      </c>
      <c r="G427" s="21" t="s">
        <v>684</v>
      </c>
      <c r="H427" s="22"/>
      <c r="I427" s="23">
        <v>3362545.03</v>
      </c>
      <c r="J427" s="23">
        <v>3362545.03</v>
      </c>
      <c r="K427" s="23">
        <v>0</v>
      </c>
      <c r="L427" s="23">
        <v>16801.66</v>
      </c>
      <c r="M427" s="23">
        <v>16801.66</v>
      </c>
      <c r="N427" s="23">
        <v>0</v>
      </c>
      <c r="O427" s="23">
        <v>32954149.530000001</v>
      </c>
      <c r="P427" s="23">
        <v>32954149.530000001</v>
      </c>
      <c r="Q427" s="23">
        <v>0</v>
      </c>
    </row>
    <row r="428" spans="5:17" x14ac:dyDescent="0.2">
      <c r="E428" s="8">
        <f t="shared" si="6"/>
        <v>409</v>
      </c>
      <c r="F428" s="21" t="s">
        <v>693</v>
      </c>
      <c r="G428" s="21" t="s">
        <v>694</v>
      </c>
      <c r="H428" s="22" t="s">
        <v>35</v>
      </c>
      <c r="I428" s="23">
        <v>237239.32</v>
      </c>
      <c r="J428" s="23">
        <v>237239.32</v>
      </c>
      <c r="K428" s="23">
        <v>0</v>
      </c>
      <c r="L428" s="23">
        <v>0</v>
      </c>
      <c r="M428" s="23">
        <v>0</v>
      </c>
      <c r="N428" s="23">
        <v>0</v>
      </c>
      <c r="O428" s="23">
        <v>2368967.85</v>
      </c>
      <c r="P428" s="23">
        <v>2368967.85</v>
      </c>
      <c r="Q428" s="23">
        <v>0</v>
      </c>
    </row>
    <row r="429" spans="5:17" ht="25.5" x14ac:dyDescent="0.2">
      <c r="E429" s="8">
        <f t="shared" si="6"/>
        <v>410</v>
      </c>
      <c r="F429" s="21" t="s">
        <v>695</v>
      </c>
      <c r="G429" s="21" t="s">
        <v>696</v>
      </c>
      <c r="H429" s="22" t="s">
        <v>35</v>
      </c>
      <c r="I429" s="23">
        <v>862720.66</v>
      </c>
      <c r="J429" s="23">
        <v>862720.66</v>
      </c>
      <c r="K429" s="23">
        <v>0</v>
      </c>
      <c r="L429" s="23">
        <v>0</v>
      </c>
      <c r="M429" s="23">
        <v>0</v>
      </c>
      <c r="N429" s="23">
        <v>0</v>
      </c>
      <c r="O429" s="23">
        <v>5955472.5199999996</v>
      </c>
      <c r="P429" s="23">
        <v>5955472.5199999996</v>
      </c>
      <c r="Q429" s="23">
        <v>0</v>
      </c>
    </row>
    <row r="430" spans="5:17" ht="25.5" x14ac:dyDescent="0.2">
      <c r="E430" s="8">
        <f t="shared" si="6"/>
        <v>411</v>
      </c>
      <c r="F430" s="21" t="s">
        <v>697</v>
      </c>
      <c r="G430" s="21" t="s">
        <v>698</v>
      </c>
      <c r="H430" s="22"/>
      <c r="I430" s="23">
        <v>1099959.98</v>
      </c>
      <c r="J430" s="23">
        <v>1099959.98</v>
      </c>
      <c r="K430" s="23">
        <v>0</v>
      </c>
      <c r="L430" s="23">
        <v>0</v>
      </c>
      <c r="M430" s="23">
        <v>0</v>
      </c>
      <c r="N430" s="23">
        <v>0</v>
      </c>
      <c r="O430" s="23">
        <v>8324440.3700000001</v>
      </c>
      <c r="P430" s="23">
        <v>8324440.3700000001</v>
      </c>
      <c r="Q430" s="23">
        <v>0</v>
      </c>
    </row>
    <row r="431" spans="5:17" ht="25.5" x14ac:dyDescent="0.2">
      <c r="E431" s="8">
        <f t="shared" si="6"/>
        <v>412</v>
      </c>
      <c r="F431" s="21" t="s">
        <v>699</v>
      </c>
      <c r="G431" s="21" t="s">
        <v>700</v>
      </c>
      <c r="H431" s="22" t="s">
        <v>35</v>
      </c>
      <c r="I431" s="23">
        <v>0</v>
      </c>
      <c r="J431" s="23">
        <v>0</v>
      </c>
      <c r="K431" s="23">
        <v>0</v>
      </c>
      <c r="L431" s="23">
        <v>0</v>
      </c>
      <c r="M431" s="23">
        <v>0</v>
      </c>
      <c r="N431" s="23">
        <v>0</v>
      </c>
      <c r="O431" s="23">
        <v>62514.22</v>
      </c>
      <c r="P431" s="23">
        <v>62514.22</v>
      </c>
      <c r="Q431" s="23">
        <v>0</v>
      </c>
    </row>
    <row r="432" spans="5:17" ht="25.5" x14ac:dyDescent="0.2">
      <c r="E432" s="8">
        <f t="shared" si="6"/>
        <v>413</v>
      </c>
      <c r="F432" s="21" t="s">
        <v>701</v>
      </c>
      <c r="G432" s="21" t="s">
        <v>700</v>
      </c>
      <c r="H432" s="22"/>
      <c r="I432" s="23">
        <v>0</v>
      </c>
      <c r="J432" s="23">
        <v>0</v>
      </c>
      <c r="K432" s="23">
        <v>0</v>
      </c>
      <c r="L432" s="23">
        <v>0</v>
      </c>
      <c r="M432" s="23">
        <v>0</v>
      </c>
      <c r="N432" s="23">
        <v>0</v>
      </c>
      <c r="O432" s="23">
        <v>62514.22</v>
      </c>
      <c r="P432" s="23">
        <v>62514.22</v>
      </c>
      <c r="Q432" s="23">
        <v>0</v>
      </c>
    </row>
    <row r="433" spans="5:17" ht="25.5" x14ac:dyDescent="0.2">
      <c r="E433" s="8">
        <f t="shared" si="6"/>
        <v>414</v>
      </c>
      <c r="F433" s="21" t="s">
        <v>702</v>
      </c>
      <c r="G433" s="21" t="s">
        <v>703</v>
      </c>
      <c r="H433" s="22" t="s">
        <v>35</v>
      </c>
      <c r="I433" s="23">
        <v>142442.26</v>
      </c>
      <c r="J433" s="23">
        <v>142442.26</v>
      </c>
      <c r="K433" s="23">
        <v>0</v>
      </c>
      <c r="L433" s="23">
        <v>0</v>
      </c>
      <c r="M433" s="23">
        <v>0</v>
      </c>
      <c r="N433" s="23">
        <v>0</v>
      </c>
      <c r="O433" s="23">
        <v>2102835.88</v>
      </c>
      <c r="P433" s="23">
        <v>2102835.88</v>
      </c>
      <c r="Q433" s="23">
        <v>0</v>
      </c>
    </row>
    <row r="434" spans="5:17" x14ac:dyDescent="0.2">
      <c r="E434" s="8">
        <f t="shared" si="6"/>
        <v>415</v>
      </c>
      <c r="F434" s="21" t="s">
        <v>704</v>
      </c>
      <c r="G434" s="21" t="s">
        <v>705</v>
      </c>
      <c r="H434" s="22" t="s">
        <v>35</v>
      </c>
      <c r="I434" s="23">
        <v>0</v>
      </c>
      <c r="J434" s="23">
        <v>0</v>
      </c>
      <c r="K434" s="23">
        <v>0</v>
      </c>
      <c r="L434" s="23">
        <v>0</v>
      </c>
      <c r="M434" s="23">
        <v>0</v>
      </c>
      <c r="N434" s="23">
        <v>0</v>
      </c>
      <c r="O434" s="23">
        <v>700000</v>
      </c>
      <c r="P434" s="23">
        <v>700000</v>
      </c>
      <c r="Q434" s="23">
        <v>0</v>
      </c>
    </row>
    <row r="435" spans="5:17" ht="25.5" x14ac:dyDescent="0.2">
      <c r="E435" s="8">
        <f t="shared" si="6"/>
        <v>416</v>
      </c>
      <c r="F435" s="21" t="s">
        <v>706</v>
      </c>
      <c r="G435" s="21" t="s">
        <v>707</v>
      </c>
      <c r="H435" s="22" t="s">
        <v>35</v>
      </c>
      <c r="I435" s="23">
        <v>31006</v>
      </c>
      <c r="J435" s="23">
        <v>31006</v>
      </c>
      <c r="K435" s="23">
        <v>0</v>
      </c>
      <c r="L435" s="23">
        <v>0</v>
      </c>
      <c r="M435" s="23">
        <v>0</v>
      </c>
      <c r="N435" s="23">
        <v>0</v>
      </c>
      <c r="O435" s="23">
        <v>806734.5</v>
      </c>
      <c r="P435" s="23">
        <v>806734.5</v>
      </c>
      <c r="Q435" s="23">
        <v>0</v>
      </c>
    </row>
    <row r="436" spans="5:17" ht="51" x14ac:dyDescent="0.2">
      <c r="E436" s="8">
        <f t="shared" si="6"/>
        <v>417</v>
      </c>
      <c r="F436" s="21" t="s">
        <v>708</v>
      </c>
      <c r="G436" s="21" t="s">
        <v>709</v>
      </c>
      <c r="H436" s="22" t="s">
        <v>35</v>
      </c>
      <c r="I436" s="23">
        <v>617464.47</v>
      </c>
      <c r="J436" s="23">
        <v>617464.47</v>
      </c>
      <c r="K436" s="23">
        <v>0</v>
      </c>
      <c r="L436" s="23">
        <v>0</v>
      </c>
      <c r="M436" s="23">
        <v>0</v>
      </c>
      <c r="N436" s="23">
        <v>0</v>
      </c>
      <c r="O436" s="23">
        <v>4207116.5599999996</v>
      </c>
      <c r="P436" s="23">
        <v>4207116.5599999996</v>
      </c>
      <c r="Q436" s="23">
        <v>0</v>
      </c>
    </row>
    <row r="437" spans="5:17" ht="25.5" x14ac:dyDescent="0.2">
      <c r="E437" s="8">
        <f t="shared" si="6"/>
        <v>418</v>
      </c>
      <c r="F437" s="21" t="s">
        <v>710</v>
      </c>
      <c r="G437" s="21" t="s">
        <v>711</v>
      </c>
      <c r="H437" s="22" t="s">
        <v>35</v>
      </c>
      <c r="I437" s="23">
        <v>0</v>
      </c>
      <c r="J437" s="23">
        <v>0</v>
      </c>
      <c r="K437" s="23">
        <v>0</v>
      </c>
      <c r="L437" s="23">
        <v>0</v>
      </c>
      <c r="M437" s="23">
        <v>0</v>
      </c>
      <c r="N437" s="23">
        <v>0</v>
      </c>
      <c r="O437" s="23">
        <v>1384249.86</v>
      </c>
      <c r="P437" s="23">
        <v>1384249.86</v>
      </c>
      <c r="Q437" s="23">
        <v>0</v>
      </c>
    </row>
    <row r="438" spans="5:17" x14ac:dyDescent="0.2">
      <c r="E438" s="8">
        <f t="shared" si="6"/>
        <v>419</v>
      </c>
      <c r="F438" s="21" t="s">
        <v>712</v>
      </c>
      <c r="G438" s="21" t="s">
        <v>713</v>
      </c>
      <c r="H438" s="22" t="s">
        <v>35</v>
      </c>
      <c r="I438" s="23">
        <v>7180485.4699999997</v>
      </c>
      <c r="J438" s="23">
        <v>7180485.4699999997</v>
      </c>
      <c r="K438" s="23">
        <v>0</v>
      </c>
      <c r="L438" s="23">
        <v>2439.5</v>
      </c>
      <c r="M438" s="23">
        <v>2439.5</v>
      </c>
      <c r="N438" s="23">
        <v>0</v>
      </c>
      <c r="O438" s="23">
        <v>50412354.539999999</v>
      </c>
      <c r="P438" s="23">
        <v>50412354.539999999</v>
      </c>
      <c r="Q438" s="23">
        <v>0</v>
      </c>
    </row>
    <row r="439" spans="5:17" x14ac:dyDescent="0.2">
      <c r="E439" s="8">
        <f t="shared" si="6"/>
        <v>420</v>
      </c>
      <c r="F439" s="21" t="s">
        <v>714</v>
      </c>
      <c r="G439" s="21" t="s">
        <v>715</v>
      </c>
      <c r="H439" s="22"/>
      <c r="I439" s="23">
        <v>7971398.2000000002</v>
      </c>
      <c r="J439" s="23">
        <v>7971398.2000000002</v>
      </c>
      <c r="K439" s="23">
        <v>0</v>
      </c>
      <c r="L439" s="23">
        <v>2439.5</v>
      </c>
      <c r="M439" s="23">
        <v>2439.5</v>
      </c>
      <c r="N439" s="23">
        <v>0</v>
      </c>
      <c r="O439" s="23">
        <v>59613291.340000004</v>
      </c>
      <c r="P439" s="23">
        <v>59613291.340000004</v>
      </c>
      <c r="Q439" s="23">
        <v>0</v>
      </c>
    </row>
    <row r="440" spans="5:17" x14ac:dyDescent="0.2">
      <c r="E440" s="8">
        <f t="shared" si="6"/>
        <v>421</v>
      </c>
      <c r="F440" s="21" t="s">
        <v>716</v>
      </c>
      <c r="G440" s="21" t="s">
        <v>715</v>
      </c>
      <c r="H440" s="22"/>
      <c r="I440" s="23">
        <v>9071358.1799999997</v>
      </c>
      <c r="J440" s="23">
        <v>9071358.1799999997</v>
      </c>
      <c r="K440" s="23">
        <v>0</v>
      </c>
      <c r="L440" s="23">
        <v>2439.5</v>
      </c>
      <c r="M440" s="23">
        <v>2439.5</v>
      </c>
      <c r="N440" s="23">
        <v>0</v>
      </c>
      <c r="O440" s="23">
        <v>68000245.930000007</v>
      </c>
      <c r="P440" s="23">
        <v>68000245.930000007</v>
      </c>
      <c r="Q440" s="23">
        <v>0</v>
      </c>
    </row>
    <row r="441" spans="5:17" ht="25.5" x14ac:dyDescent="0.2">
      <c r="E441" s="8">
        <f t="shared" si="6"/>
        <v>422</v>
      </c>
      <c r="F441" s="21" t="s">
        <v>717</v>
      </c>
      <c r="G441" s="21" t="s">
        <v>718</v>
      </c>
      <c r="H441" s="22" t="s">
        <v>35</v>
      </c>
      <c r="I441" s="23">
        <v>57099163.780000001</v>
      </c>
      <c r="J441" s="23">
        <v>57099163.780000001</v>
      </c>
      <c r="K441" s="23">
        <v>0</v>
      </c>
      <c r="L441" s="23">
        <v>123585.15</v>
      </c>
      <c r="M441" s="23">
        <v>123585.15</v>
      </c>
      <c r="N441" s="23">
        <v>0</v>
      </c>
      <c r="O441" s="23">
        <v>641907908.96000004</v>
      </c>
      <c r="P441" s="23">
        <v>641907908.96000004</v>
      </c>
      <c r="Q441" s="23">
        <v>0</v>
      </c>
    </row>
    <row r="442" spans="5:17" ht="51" x14ac:dyDescent="0.2">
      <c r="E442" s="8">
        <f t="shared" si="6"/>
        <v>423</v>
      </c>
      <c r="F442" s="21" t="s">
        <v>719</v>
      </c>
      <c r="G442" s="21" t="s">
        <v>720</v>
      </c>
      <c r="H442" s="22" t="s">
        <v>35</v>
      </c>
      <c r="I442" s="23">
        <v>7141544.3499999996</v>
      </c>
      <c r="J442" s="23">
        <v>7141544.3499999996</v>
      </c>
      <c r="K442" s="23">
        <v>0</v>
      </c>
      <c r="L442" s="23">
        <v>412671.86</v>
      </c>
      <c r="M442" s="23">
        <v>412671.86</v>
      </c>
      <c r="N442" s="23">
        <v>0</v>
      </c>
      <c r="O442" s="23">
        <v>80076266.670000002</v>
      </c>
      <c r="P442" s="23">
        <v>80076266.670000002</v>
      </c>
      <c r="Q442" s="23">
        <v>0</v>
      </c>
    </row>
    <row r="443" spans="5:17" ht="38.25" x14ac:dyDescent="0.2">
      <c r="E443" s="8">
        <f t="shared" si="6"/>
        <v>424</v>
      </c>
      <c r="F443" s="21" t="s">
        <v>721</v>
      </c>
      <c r="G443" s="21" t="s">
        <v>722</v>
      </c>
      <c r="H443" s="22" t="s">
        <v>35</v>
      </c>
      <c r="I443" s="23">
        <v>1127738.24</v>
      </c>
      <c r="J443" s="23">
        <v>1127738.24</v>
      </c>
      <c r="K443" s="23">
        <v>0</v>
      </c>
      <c r="L443" s="23">
        <v>0</v>
      </c>
      <c r="M443" s="23">
        <v>0</v>
      </c>
      <c r="N443" s="23">
        <v>0</v>
      </c>
      <c r="O443" s="23">
        <v>5247317.8600000003</v>
      </c>
      <c r="P443" s="23">
        <v>5247317.8600000003</v>
      </c>
      <c r="Q443" s="23">
        <v>0</v>
      </c>
    </row>
    <row r="444" spans="5:17" ht="25.5" x14ac:dyDescent="0.2">
      <c r="E444" s="8">
        <f t="shared" si="6"/>
        <v>425</v>
      </c>
      <c r="F444" s="21" t="s">
        <v>723</v>
      </c>
      <c r="G444" s="21" t="s">
        <v>724</v>
      </c>
      <c r="H444" s="22" t="s">
        <v>35</v>
      </c>
      <c r="I444" s="23">
        <v>0</v>
      </c>
      <c r="J444" s="23">
        <v>0</v>
      </c>
      <c r="K444" s="23">
        <v>0</v>
      </c>
      <c r="L444" s="23">
        <v>0</v>
      </c>
      <c r="M444" s="23">
        <v>0</v>
      </c>
      <c r="N444" s="23">
        <v>0</v>
      </c>
      <c r="O444" s="23">
        <v>8000</v>
      </c>
      <c r="P444" s="23">
        <v>8000</v>
      </c>
      <c r="Q444" s="23">
        <v>0</v>
      </c>
    </row>
    <row r="445" spans="5:17" ht="25.5" x14ac:dyDescent="0.2">
      <c r="E445" s="8">
        <f t="shared" si="6"/>
        <v>426</v>
      </c>
      <c r="F445" s="21" t="s">
        <v>725</v>
      </c>
      <c r="G445" s="21" t="s">
        <v>726</v>
      </c>
      <c r="H445" s="22" t="s">
        <v>35</v>
      </c>
      <c r="I445" s="23">
        <v>1852.69</v>
      </c>
      <c r="J445" s="23">
        <v>1852.69</v>
      </c>
      <c r="K445" s="23">
        <v>0</v>
      </c>
      <c r="L445" s="23">
        <v>0</v>
      </c>
      <c r="M445" s="23">
        <v>0</v>
      </c>
      <c r="N445" s="23">
        <v>0</v>
      </c>
      <c r="O445" s="23">
        <v>15112.48</v>
      </c>
      <c r="P445" s="23">
        <v>15112.48</v>
      </c>
      <c r="Q445" s="23">
        <v>0</v>
      </c>
    </row>
    <row r="446" spans="5:17" ht="25.5" x14ac:dyDescent="0.2">
      <c r="E446" s="8">
        <f t="shared" si="6"/>
        <v>427</v>
      </c>
      <c r="F446" s="21" t="s">
        <v>727</v>
      </c>
      <c r="G446" s="21" t="s">
        <v>728</v>
      </c>
      <c r="H446" s="22"/>
      <c r="I446" s="23">
        <v>65370299.060000002</v>
      </c>
      <c r="J446" s="23">
        <v>65370299.060000002</v>
      </c>
      <c r="K446" s="23">
        <v>0</v>
      </c>
      <c r="L446" s="23">
        <v>536257.01</v>
      </c>
      <c r="M446" s="23">
        <v>536257.01</v>
      </c>
      <c r="N446" s="23">
        <v>0</v>
      </c>
      <c r="O446" s="23">
        <v>727254605.97000003</v>
      </c>
      <c r="P446" s="23">
        <v>727254605.97000003</v>
      </c>
      <c r="Q446" s="23">
        <v>0</v>
      </c>
    </row>
    <row r="447" spans="5:17" ht="25.5" x14ac:dyDescent="0.2">
      <c r="E447" s="8">
        <f t="shared" si="6"/>
        <v>428</v>
      </c>
      <c r="F447" s="21" t="s">
        <v>729</v>
      </c>
      <c r="G447" s="21" t="s">
        <v>730</v>
      </c>
      <c r="H447" s="22" t="s">
        <v>35</v>
      </c>
      <c r="I447" s="23">
        <v>331997.28999999998</v>
      </c>
      <c r="J447" s="23">
        <v>331997.28999999998</v>
      </c>
      <c r="K447" s="23">
        <v>0</v>
      </c>
      <c r="L447" s="23">
        <v>0</v>
      </c>
      <c r="M447" s="23">
        <v>0</v>
      </c>
      <c r="N447" s="23">
        <v>0</v>
      </c>
      <c r="O447" s="23">
        <v>5778141.5800000001</v>
      </c>
      <c r="P447" s="23">
        <v>5778141.5800000001</v>
      </c>
      <c r="Q447" s="23">
        <v>0</v>
      </c>
    </row>
    <row r="448" spans="5:17" x14ac:dyDescent="0.2">
      <c r="E448" s="8">
        <f t="shared" si="6"/>
        <v>429</v>
      </c>
      <c r="F448" s="21" t="s">
        <v>731</v>
      </c>
      <c r="G448" s="21" t="s">
        <v>732</v>
      </c>
      <c r="H448" s="22" t="s">
        <v>35</v>
      </c>
      <c r="I448" s="23">
        <v>38276.129999999997</v>
      </c>
      <c r="J448" s="23">
        <v>38276.129999999997</v>
      </c>
      <c r="K448" s="23">
        <v>0</v>
      </c>
      <c r="L448" s="23">
        <v>0</v>
      </c>
      <c r="M448" s="23">
        <v>0</v>
      </c>
      <c r="N448" s="23">
        <v>0</v>
      </c>
      <c r="O448" s="23">
        <v>459313.34</v>
      </c>
      <c r="P448" s="23">
        <v>459313.34</v>
      </c>
      <c r="Q448" s="23">
        <v>0</v>
      </c>
    </row>
    <row r="449" spans="5:17" ht="38.25" x14ac:dyDescent="0.2">
      <c r="E449" s="8">
        <f t="shared" si="6"/>
        <v>430</v>
      </c>
      <c r="F449" s="21" t="s">
        <v>733</v>
      </c>
      <c r="G449" s="21" t="s">
        <v>734</v>
      </c>
      <c r="H449" s="22" t="s">
        <v>35</v>
      </c>
      <c r="I449" s="23">
        <v>1786027.06</v>
      </c>
      <c r="J449" s="23">
        <v>1786027.06</v>
      </c>
      <c r="K449" s="23">
        <v>0</v>
      </c>
      <c r="L449" s="23">
        <v>0</v>
      </c>
      <c r="M449" s="23">
        <v>0</v>
      </c>
      <c r="N449" s="23">
        <v>0</v>
      </c>
      <c r="O449" s="23">
        <v>17938649.789999999</v>
      </c>
      <c r="P449" s="23">
        <v>17938649.789999999</v>
      </c>
      <c r="Q449" s="23">
        <v>0</v>
      </c>
    </row>
    <row r="450" spans="5:17" ht="51" x14ac:dyDescent="0.2">
      <c r="E450" s="8">
        <f t="shared" si="6"/>
        <v>431</v>
      </c>
      <c r="F450" s="21" t="s">
        <v>735</v>
      </c>
      <c r="G450" s="21" t="s">
        <v>736</v>
      </c>
      <c r="H450" s="22" t="s">
        <v>35</v>
      </c>
      <c r="I450" s="23">
        <v>688039.65</v>
      </c>
      <c r="J450" s="23">
        <v>688039.65</v>
      </c>
      <c r="K450" s="23">
        <v>0</v>
      </c>
      <c r="L450" s="23">
        <v>30290.97</v>
      </c>
      <c r="M450" s="23">
        <v>30290.97</v>
      </c>
      <c r="N450" s="23">
        <v>0</v>
      </c>
      <c r="O450" s="23">
        <v>3097025.91</v>
      </c>
      <c r="P450" s="23">
        <v>3097025.91</v>
      </c>
      <c r="Q450" s="23">
        <v>0</v>
      </c>
    </row>
    <row r="451" spans="5:17" ht="51" x14ac:dyDescent="0.2">
      <c r="E451" s="8">
        <f t="shared" si="6"/>
        <v>432</v>
      </c>
      <c r="F451" s="21" t="s">
        <v>737</v>
      </c>
      <c r="G451" s="21" t="s">
        <v>738</v>
      </c>
      <c r="H451" s="22"/>
      <c r="I451" s="23">
        <v>2844340.13</v>
      </c>
      <c r="J451" s="23">
        <v>2844340.13</v>
      </c>
      <c r="K451" s="23">
        <v>0</v>
      </c>
      <c r="L451" s="23">
        <v>30290.97</v>
      </c>
      <c r="M451" s="23">
        <v>30290.97</v>
      </c>
      <c r="N451" s="23">
        <v>0</v>
      </c>
      <c r="O451" s="23">
        <v>27273130.620000001</v>
      </c>
      <c r="P451" s="23">
        <v>27273130.620000001</v>
      </c>
      <c r="Q451" s="23">
        <v>0</v>
      </c>
    </row>
    <row r="452" spans="5:17" ht="51" x14ac:dyDescent="0.2">
      <c r="E452" s="8">
        <f t="shared" si="6"/>
        <v>433</v>
      </c>
      <c r="F452" s="21" t="s">
        <v>739</v>
      </c>
      <c r="G452" s="21" t="s">
        <v>740</v>
      </c>
      <c r="H452" s="22" t="s">
        <v>35</v>
      </c>
      <c r="I452" s="23">
        <v>3066308.39</v>
      </c>
      <c r="J452" s="23">
        <v>3066308.39</v>
      </c>
      <c r="K452" s="23">
        <v>0</v>
      </c>
      <c r="L452" s="23">
        <v>0</v>
      </c>
      <c r="M452" s="23">
        <v>0</v>
      </c>
      <c r="N452" s="23">
        <v>0</v>
      </c>
      <c r="O452" s="23">
        <v>36757428.850000001</v>
      </c>
      <c r="P452" s="23">
        <v>36757428.850000001</v>
      </c>
      <c r="Q452" s="23">
        <v>0</v>
      </c>
    </row>
    <row r="453" spans="5:17" ht="51" x14ac:dyDescent="0.2">
      <c r="E453" s="8">
        <f t="shared" si="6"/>
        <v>434</v>
      </c>
      <c r="F453" s="21" t="s">
        <v>741</v>
      </c>
      <c r="G453" s="21" t="s">
        <v>742</v>
      </c>
      <c r="H453" s="22" t="s">
        <v>35</v>
      </c>
      <c r="I453" s="23">
        <v>73838.759999999995</v>
      </c>
      <c r="J453" s="23">
        <v>73838.759999999995</v>
      </c>
      <c r="K453" s="23">
        <v>0</v>
      </c>
      <c r="L453" s="23">
        <v>0</v>
      </c>
      <c r="M453" s="23">
        <v>0</v>
      </c>
      <c r="N453" s="23">
        <v>0</v>
      </c>
      <c r="O453" s="23">
        <v>1182203.3600000001</v>
      </c>
      <c r="P453" s="23">
        <v>1182203.3600000001</v>
      </c>
      <c r="Q453" s="23">
        <v>0</v>
      </c>
    </row>
    <row r="454" spans="5:17" x14ac:dyDescent="0.2">
      <c r="E454" s="8">
        <f t="shared" si="6"/>
        <v>435</v>
      </c>
      <c r="F454" s="21" t="s">
        <v>743</v>
      </c>
      <c r="G454" s="21" t="s">
        <v>744</v>
      </c>
      <c r="H454" s="22" t="s">
        <v>35</v>
      </c>
      <c r="I454" s="23">
        <v>2149538.92</v>
      </c>
      <c r="J454" s="23">
        <v>2149538.92</v>
      </c>
      <c r="K454" s="23">
        <v>0</v>
      </c>
      <c r="L454" s="23">
        <v>0</v>
      </c>
      <c r="M454" s="23">
        <v>0</v>
      </c>
      <c r="N454" s="23">
        <v>0</v>
      </c>
      <c r="O454" s="23">
        <v>22851426.210000001</v>
      </c>
      <c r="P454" s="23">
        <v>22851426.210000001</v>
      </c>
      <c r="Q454" s="23">
        <v>0</v>
      </c>
    </row>
    <row r="455" spans="5:17" ht="25.5" x14ac:dyDescent="0.2">
      <c r="E455" s="8">
        <f t="shared" si="6"/>
        <v>436</v>
      </c>
      <c r="F455" s="21" t="s">
        <v>745</v>
      </c>
      <c r="G455" s="21" t="s">
        <v>746</v>
      </c>
      <c r="H455" s="22" t="s">
        <v>35</v>
      </c>
      <c r="I455" s="23">
        <v>2777664.13</v>
      </c>
      <c r="J455" s="23">
        <v>2777664.13</v>
      </c>
      <c r="K455" s="23">
        <v>0</v>
      </c>
      <c r="L455" s="23">
        <v>0</v>
      </c>
      <c r="M455" s="23">
        <v>0</v>
      </c>
      <c r="N455" s="23">
        <v>0</v>
      </c>
      <c r="O455" s="23">
        <v>22247589.280000001</v>
      </c>
      <c r="P455" s="23">
        <v>22247589.280000001</v>
      </c>
      <c r="Q455" s="23">
        <v>0</v>
      </c>
    </row>
    <row r="456" spans="5:17" ht="38.25" x14ac:dyDescent="0.2">
      <c r="E456" s="8">
        <f t="shared" si="6"/>
        <v>437</v>
      </c>
      <c r="F456" s="21" t="s">
        <v>747</v>
      </c>
      <c r="G456" s="21" t="s">
        <v>748</v>
      </c>
      <c r="H456" s="22"/>
      <c r="I456" s="23">
        <v>8067350.2000000002</v>
      </c>
      <c r="J456" s="23">
        <v>8067350.2000000002</v>
      </c>
      <c r="K456" s="23">
        <v>0</v>
      </c>
      <c r="L456" s="23">
        <v>0</v>
      </c>
      <c r="M456" s="23">
        <v>0</v>
      </c>
      <c r="N456" s="23">
        <v>0</v>
      </c>
      <c r="O456" s="23">
        <v>83038647.700000003</v>
      </c>
      <c r="P456" s="23">
        <v>83038647.700000003</v>
      </c>
      <c r="Q456" s="23">
        <v>0</v>
      </c>
    </row>
    <row r="457" spans="5:17" ht="25.5" x14ac:dyDescent="0.2">
      <c r="E457" s="8">
        <f t="shared" si="6"/>
        <v>438</v>
      </c>
      <c r="F457" s="21" t="s">
        <v>749</v>
      </c>
      <c r="G457" s="21" t="s">
        <v>750</v>
      </c>
      <c r="H457" s="22" t="s">
        <v>35</v>
      </c>
      <c r="I457" s="23">
        <v>2544685.27</v>
      </c>
      <c r="J457" s="23">
        <v>2544685.27</v>
      </c>
      <c r="K457" s="23">
        <v>0</v>
      </c>
      <c r="L457" s="23">
        <v>0</v>
      </c>
      <c r="M457" s="23">
        <v>0</v>
      </c>
      <c r="N457" s="23">
        <v>0</v>
      </c>
      <c r="O457" s="23">
        <v>12297944.76</v>
      </c>
      <c r="P457" s="23">
        <v>12297944.76</v>
      </c>
      <c r="Q457" s="23">
        <v>0</v>
      </c>
    </row>
    <row r="458" spans="5:17" x14ac:dyDescent="0.2">
      <c r="E458" s="8">
        <f t="shared" si="6"/>
        <v>439</v>
      </c>
      <c r="F458" s="21" t="s">
        <v>751</v>
      </c>
      <c r="G458" s="21" t="s">
        <v>752</v>
      </c>
      <c r="H458" s="22" t="s">
        <v>35</v>
      </c>
      <c r="I458" s="23">
        <v>465657.62</v>
      </c>
      <c r="J458" s="23">
        <v>465657.62</v>
      </c>
      <c r="K458" s="23">
        <v>0</v>
      </c>
      <c r="L458" s="23">
        <v>0</v>
      </c>
      <c r="M458" s="23">
        <v>0</v>
      </c>
      <c r="N458" s="23">
        <v>0</v>
      </c>
      <c r="O458" s="23">
        <v>3539712.94</v>
      </c>
      <c r="P458" s="23">
        <v>3539712.94</v>
      </c>
      <c r="Q458" s="23">
        <v>0</v>
      </c>
    </row>
    <row r="459" spans="5:17" x14ac:dyDescent="0.2">
      <c r="E459" s="8">
        <f t="shared" si="6"/>
        <v>440</v>
      </c>
      <c r="F459" s="21" t="s">
        <v>753</v>
      </c>
      <c r="G459" s="21" t="s">
        <v>754</v>
      </c>
      <c r="H459" s="22" t="s">
        <v>35</v>
      </c>
      <c r="I459" s="23">
        <v>64485.31</v>
      </c>
      <c r="J459" s="23">
        <v>64485.31</v>
      </c>
      <c r="K459" s="23">
        <v>0</v>
      </c>
      <c r="L459" s="23">
        <v>0</v>
      </c>
      <c r="M459" s="23">
        <v>0</v>
      </c>
      <c r="N459" s="23">
        <v>0</v>
      </c>
      <c r="O459" s="23">
        <v>690114.05</v>
      </c>
      <c r="P459" s="23">
        <v>690114.05</v>
      </c>
      <c r="Q459" s="23">
        <v>0</v>
      </c>
    </row>
    <row r="460" spans="5:17" ht="25.5" x14ac:dyDescent="0.2">
      <c r="E460" s="8">
        <f t="shared" si="6"/>
        <v>441</v>
      </c>
      <c r="F460" s="21" t="s">
        <v>755</v>
      </c>
      <c r="G460" s="21" t="s">
        <v>756</v>
      </c>
      <c r="H460" s="22" t="s">
        <v>35</v>
      </c>
      <c r="I460" s="23">
        <v>384821.41</v>
      </c>
      <c r="J460" s="23">
        <v>384821.41</v>
      </c>
      <c r="K460" s="23">
        <v>0</v>
      </c>
      <c r="L460" s="23">
        <v>0</v>
      </c>
      <c r="M460" s="23">
        <v>0</v>
      </c>
      <c r="N460" s="23">
        <v>0</v>
      </c>
      <c r="O460" s="23">
        <v>3834859</v>
      </c>
      <c r="P460" s="23">
        <v>3834859</v>
      </c>
      <c r="Q460" s="23">
        <v>0</v>
      </c>
    </row>
    <row r="461" spans="5:17" ht="25.5" x14ac:dyDescent="0.2">
      <c r="E461" s="8">
        <f t="shared" si="6"/>
        <v>442</v>
      </c>
      <c r="F461" s="21" t="s">
        <v>757</v>
      </c>
      <c r="G461" s="21" t="s">
        <v>758</v>
      </c>
      <c r="H461" s="22"/>
      <c r="I461" s="23">
        <v>3459649.61</v>
      </c>
      <c r="J461" s="23">
        <v>3459649.61</v>
      </c>
      <c r="K461" s="23">
        <v>0</v>
      </c>
      <c r="L461" s="23">
        <v>0</v>
      </c>
      <c r="M461" s="23">
        <v>0</v>
      </c>
      <c r="N461" s="23">
        <v>0</v>
      </c>
      <c r="O461" s="23">
        <v>20362630.75</v>
      </c>
      <c r="P461" s="23">
        <v>20362630.75</v>
      </c>
      <c r="Q461" s="23">
        <v>0</v>
      </c>
    </row>
    <row r="462" spans="5:17" ht="25.5" x14ac:dyDescent="0.2">
      <c r="E462" s="8">
        <f t="shared" si="6"/>
        <v>443</v>
      </c>
      <c r="F462" s="21" t="s">
        <v>759</v>
      </c>
      <c r="G462" s="21" t="s">
        <v>760</v>
      </c>
      <c r="H462" s="22" t="s">
        <v>35</v>
      </c>
      <c r="I462" s="23">
        <v>736924.8</v>
      </c>
      <c r="J462" s="23">
        <v>736924.8</v>
      </c>
      <c r="K462" s="23">
        <v>0</v>
      </c>
      <c r="L462" s="23">
        <v>0</v>
      </c>
      <c r="M462" s="23">
        <v>0</v>
      </c>
      <c r="N462" s="23">
        <v>0</v>
      </c>
      <c r="O462" s="23">
        <v>7550418.4000000004</v>
      </c>
      <c r="P462" s="23">
        <v>7550418.4000000004</v>
      </c>
      <c r="Q462" s="23">
        <v>0</v>
      </c>
    </row>
    <row r="463" spans="5:17" x14ac:dyDescent="0.2">
      <c r="E463" s="8">
        <f t="shared" si="6"/>
        <v>444</v>
      </c>
      <c r="F463" s="21" t="s">
        <v>761</v>
      </c>
      <c r="G463" s="21" t="s">
        <v>762</v>
      </c>
      <c r="H463" s="22" t="s">
        <v>35</v>
      </c>
      <c r="I463" s="23">
        <v>86667.51</v>
      </c>
      <c r="J463" s="23">
        <v>86667.51</v>
      </c>
      <c r="K463" s="23">
        <v>0</v>
      </c>
      <c r="L463" s="23">
        <v>0</v>
      </c>
      <c r="M463" s="23">
        <v>0</v>
      </c>
      <c r="N463" s="23">
        <v>0</v>
      </c>
      <c r="O463" s="23">
        <v>2052513.13</v>
      </c>
      <c r="P463" s="23">
        <v>2052513.13</v>
      </c>
      <c r="Q463" s="23">
        <v>0</v>
      </c>
    </row>
    <row r="464" spans="5:17" ht="25.5" x14ac:dyDescent="0.2">
      <c r="E464" s="8">
        <f t="shared" si="6"/>
        <v>445</v>
      </c>
      <c r="F464" s="21" t="s">
        <v>763</v>
      </c>
      <c r="G464" s="21" t="s">
        <v>764</v>
      </c>
      <c r="H464" s="22" t="s">
        <v>35</v>
      </c>
      <c r="I464" s="23">
        <v>2795027.5</v>
      </c>
      <c r="J464" s="23">
        <v>2795027.5</v>
      </c>
      <c r="K464" s="23">
        <v>0</v>
      </c>
      <c r="L464" s="23">
        <v>1000</v>
      </c>
      <c r="M464" s="23">
        <v>1000</v>
      </c>
      <c r="N464" s="23">
        <v>0</v>
      </c>
      <c r="O464" s="23">
        <v>24405620.07</v>
      </c>
      <c r="P464" s="23">
        <v>24405620.07</v>
      </c>
      <c r="Q464" s="23">
        <v>0</v>
      </c>
    </row>
    <row r="465" spans="5:17" ht="25.5" x14ac:dyDescent="0.2">
      <c r="E465" s="8">
        <f t="shared" si="6"/>
        <v>446</v>
      </c>
      <c r="F465" s="21" t="s">
        <v>765</v>
      </c>
      <c r="G465" s="21" t="s">
        <v>766</v>
      </c>
      <c r="H465" s="22" t="s">
        <v>35</v>
      </c>
      <c r="I465" s="23">
        <v>49272</v>
      </c>
      <c r="J465" s="23">
        <v>49272</v>
      </c>
      <c r="K465" s="23">
        <v>0</v>
      </c>
      <c r="L465" s="23">
        <v>0</v>
      </c>
      <c r="M465" s="23">
        <v>0</v>
      </c>
      <c r="N465" s="23">
        <v>0</v>
      </c>
      <c r="O465" s="23">
        <v>13130963.800000001</v>
      </c>
      <c r="P465" s="23">
        <v>13130963.800000001</v>
      </c>
      <c r="Q465" s="23">
        <v>0</v>
      </c>
    </row>
    <row r="466" spans="5:17" ht="25.5" x14ac:dyDescent="0.2">
      <c r="E466" s="8">
        <f t="shared" si="6"/>
        <v>447</v>
      </c>
      <c r="F466" s="21" t="s">
        <v>767</v>
      </c>
      <c r="G466" s="21" t="s">
        <v>768</v>
      </c>
      <c r="H466" s="22" t="s">
        <v>35</v>
      </c>
      <c r="I466" s="23">
        <v>1126054.04</v>
      </c>
      <c r="J466" s="23">
        <v>1126054.04</v>
      </c>
      <c r="K466" s="23">
        <v>0</v>
      </c>
      <c r="L466" s="23">
        <v>24223.95</v>
      </c>
      <c r="M466" s="23">
        <v>24223.95</v>
      </c>
      <c r="N466" s="23">
        <v>0</v>
      </c>
      <c r="O466" s="23">
        <v>7737098.3099999996</v>
      </c>
      <c r="P466" s="23">
        <v>7737098.3099999996</v>
      </c>
      <c r="Q466" s="23">
        <v>0</v>
      </c>
    </row>
    <row r="467" spans="5:17" ht="25.5" x14ac:dyDescent="0.2">
      <c r="E467" s="8">
        <f t="shared" si="6"/>
        <v>448</v>
      </c>
      <c r="F467" s="21" t="s">
        <v>769</v>
      </c>
      <c r="G467" s="21" t="s">
        <v>770</v>
      </c>
      <c r="H467" s="22"/>
      <c r="I467" s="23">
        <v>4793945.8499999996</v>
      </c>
      <c r="J467" s="23">
        <v>4793945.8499999996</v>
      </c>
      <c r="K467" s="23">
        <v>0</v>
      </c>
      <c r="L467" s="23">
        <v>25223.95</v>
      </c>
      <c r="M467" s="23">
        <v>25223.95</v>
      </c>
      <c r="N467" s="23">
        <v>0</v>
      </c>
      <c r="O467" s="23">
        <v>54876613.710000001</v>
      </c>
      <c r="P467" s="23">
        <v>54876613.710000001</v>
      </c>
      <c r="Q467" s="23">
        <v>0</v>
      </c>
    </row>
    <row r="468" spans="5:17" ht="51" x14ac:dyDescent="0.2">
      <c r="E468" s="8">
        <f t="shared" ref="E468:E531" si="7">ROW($E468)-19</f>
        <v>449</v>
      </c>
      <c r="F468" s="21" t="s">
        <v>771</v>
      </c>
      <c r="G468" s="21" t="s">
        <v>772</v>
      </c>
      <c r="H468" s="22" t="s">
        <v>35</v>
      </c>
      <c r="I468" s="23">
        <v>0</v>
      </c>
      <c r="J468" s="23">
        <v>0</v>
      </c>
      <c r="K468" s="23">
        <v>0</v>
      </c>
      <c r="L468" s="23">
        <v>0</v>
      </c>
      <c r="M468" s="23">
        <v>0</v>
      </c>
      <c r="N468" s="23">
        <v>0</v>
      </c>
      <c r="O468" s="23">
        <v>245520.65</v>
      </c>
      <c r="P468" s="23">
        <v>245520.65</v>
      </c>
      <c r="Q468" s="23">
        <v>0</v>
      </c>
    </row>
    <row r="469" spans="5:17" x14ac:dyDescent="0.2">
      <c r="E469" s="8">
        <f t="shared" si="7"/>
        <v>450</v>
      </c>
      <c r="F469" s="21" t="s">
        <v>773</v>
      </c>
      <c r="G469" s="21" t="s">
        <v>774</v>
      </c>
      <c r="H469" s="22" t="s">
        <v>35</v>
      </c>
      <c r="I469" s="23">
        <v>274060.75</v>
      </c>
      <c r="J469" s="23">
        <v>274060.75</v>
      </c>
      <c r="K469" s="23">
        <v>0</v>
      </c>
      <c r="L469" s="23">
        <v>0</v>
      </c>
      <c r="M469" s="23">
        <v>0</v>
      </c>
      <c r="N469" s="23">
        <v>0</v>
      </c>
      <c r="O469" s="23">
        <v>1630461.86</v>
      </c>
      <c r="P469" s="23">
        <v>1630461.86</v>
      </c>
      <c r="Q469" s="23">
        <v>0</v>
      </c>
    </row>
    <row r="470" spans="5:17" x14ac:dyDescent="0.2">
      <c r="E470" s="8">
        <f t="shared" si="7"/>
        <v>451</v>
      </c>
      <c r="F470" s="21" t="s">
        <v>775</v>
      </c>
      <c r="G470" s="21" t="s">
        <v>776</v>
      </c>
      <c r="H470" s="22"/>
      <c r="I470" s="23">
        <v>274060.75</v>
      </c>
      <c r="J470" s="23">
        <v>274060.75</v>
      </c>
      <c r="K470" s="23">
        <v>0</v>
      </c>
      <c r="L470" s="23">
        <v>0</v>
      </c>
      <c r="M470" s="23">
        <v>0</v>
      </c>
      <c r="N470" s="23">
        <v>0</v>
      </c>
      <c r="O470" s="23">
        <v>1875982.51</v>
      </c>
      <c r="P470" s="23">
        <v>1875982.51</v>
      </c>
      <c r="Q470" s="23">
        <v>0</v>
      </c>
    </row>
    <row r="471" spans="5:17" ht="38.25" x14ac:dyDescent="0.2">
      <c r="E471" s="8">
        <f t="shared" si="7"/>
        <v>452</v>
      </c>
      <c r="F471" s="21" t="s">
        <v>777</v>
      </c>
      <c r="G471" s="21" t="s">
        <v>778</v>
      </c>
      <c r="H471" s="22"/>
      <c r="I471" s="23">
        <v>84809645.599999994</v>
      </c>
      <c r="J471" s="23">
        <v>84809645.599999994</v>
      </c>
      <c r="K471" s="23">
        <v>0</v>
      </c>
      <c r="L471" s="23">
        <v>591771.93000000005</v>
      </c>
      <c r="M471" s="23">
        <v>591771.93000000005</v>
      </c>
      <c r="N471" s="23">
        <v>0</v>
      </c>
      <c r="O471" s="23">
        <v>914681611.25999999</v>
      </c>
      <c r="P471" s="23">
        <v>914681611.25999999</v>
      </c>
      <c r="Q471" s="23">
        <v>0</v>
      </c>
    </row>
    <row r="472" spans="5:17" ht="38.25" x14ac:dyDescent="0.2">
      <c r="E472" s="8">
        <f t="shared" si="7"/>
        <v>453</v>
      </c>
      <c r="F472" s="21" t="s">
        <v>779</v>
      </c>
      <c r="G472" s="21" t="s">
        <v>780</v>
      </c>
      <c r="H472" s="22" t="s">
        <v>35</v>
      </c>
      <c r="I472" s="23">
        <v>2857937.94</v>
      </c>
      <c r="J472" s="23">
        <v>2857937.94</v>
      </c>
      <c r="K472" s="23">
        <v>0</v>
      </c>
      <c r="L472" s="23">
        <v>29.62</v>
      </c>
      <c r="M472" s="23">
        <v>29.62</v>
      </c>
      <c r="N472" s="23">
        <v>0</v>
      </c>
      <c r="O472" s="23">
        <v>47308372.030000001</v>
      </c>
      <c r="P472" s="23">
        <v>47308372.030000001</v>
      </c>
      <c r="Q472" s="23">
        <v>0</v>
      </c>
    </row>
    <row r="473" spans="5:17" ht="38.25" x14ac:dyDescent="0.2">
      <c r="E473" s="8">
        <f t="shared" si="7"/>
        <v>454</v>
      </c>
      <c r="F473" s="21" t="s">
        <v>781</v>
      </c>
      <c r="G473" s="21" t="s">
        <v>782</v>
      </c>
      <c r="H473" s="22" t="s">
        <v>35</v>
      </c>
      <c r="I473" s="23">
        <v>2264.4299999999998</v>
      </c>
      <c r="J473" s="23">
        <v>2264.4299999999998</v>
      </c>
      <c r="K473" s="23">
        <v>0</v>
      </c>
      <c r="L473" s="23">
        <v>0</v>
      </c>
      <c r="M473" s="23">
        <v>0</v>
      </c>
      <c r="N473" s="23">
        <v>0</v>
      </c>
      <c r="O473" s="23">
        <v>377310.95</v>
      </c>
      <c r="P473" s="23">
        <v>377310.95</v>
      </c>
      <c r="Q473" s="23">
        <v>0</v>
      </c>
    </row>
    <row r="474" spans="5:17" x14ac:dyDescent="0.2">
      <c r="E474" s="8">
        <f t="shared" si="7"/>
        <v>455</v>
      </c>
      <c r="F474" s="21" t="s">
        <v>783</v>
      </c>
      <c r="G474" s="21" t="s">
        <v>784</v>
      </c>
      <c r="H474" s="22" t="s">
        <v>35</v>
      </c>
      <c r="I474" s="23">
        <v>5675630.5499999998</v>
      </c>
      <c r="J474" s="23">
        <v>5675630.5499999998</v>
      </c>
      <c r="K474" s="23">
        <v>0</v>
      </c>
      <c r="L474" s="23">
        <v>51122.63</v>
      </c>
      <c r="M474" s="23">
        <v>51122.63</v>
      </c>
      <c r="N474" s="23">
        <v>0</v>
      </c>
      <c r="O474" s="23">
        <v>52527357.32</v>
      </c>
      <c r="P474" s="23">
        <v>52527357.32</v>
      </c>
      <c r="Q474" s="23">
        <v>0</v>
      </c>
    </row>
    <row r="475" spans="5:17" x14ac:dyDescent="0.2">
      <c r="E475" s="8">
        <f t="shared" si="7"/>
        <v>456</v>
      </c>
      <c r="F475" s="21" t="s">
        <v>785</v>
      </c>
      <c r="G475" s="21" t="s">
        <v>786</v>
      </c>
      <c r="H475" s="22"/>
      <c r="I475" s="23">
        <v>8535832.9199999999</v>
      </c>
      <c r="J475" s="23">
        <v>8535832.9199999999</v>
      </c>
      <c r="K475" s="23">
        <v>0</v>
      </c>
      <c r="L475" s="23">
        <v>51152.25</v>
      </c>
      <c r="M475" s="23">
        <v>51152.25</v>
      </c>
      <c r="N475" s="23">
        <v>0</v>
      </c>
      <c r="O475" s="23">
        <v>100213040.3</v>
      </c>
      <c r="P475" s="23">
        <v>100213040.3</v>
      </c>
      <c r="Q475" s="23">
        <v>0</v>
      </c>
    </row>
    <row r="476" spans="5:17" x14ac:dyDescent="0.2">
      <c r="E476" s="8">
        <f t="shared" si="7"/>
        <v>457</v>
      </c>
      <c r="F476" s="21" t="s">
        <v>787</v>
      </c>
      <c r="G476" s="21" t="s">
        <v>786</v>
      </c>
      <c r="H476" s="22"/>
      <c r="I476" s="23">
        <v>8535832.9199999999</v>
      </c>
      <c r="J476" s="23">
        <v>8535832.9199999999</v>
      </c>
      <c r="K476" s="23">
        <v>0</v>
      </c>
      <c r="L476" s="23">
        <v>51152.25</v>
      </c>
      <c r="M476" s="23">
        <v>51152.25</v>
      </c>
      <c r="N476" s="23">
        <v>0</v>
      </c>
      <c r="O476" s="23">
        <v>100213040.3</v>
      </c>
      <c r="P476" s="23">
        <v>100213040.3</v>
      </c>
      <c r="Q476" s="23">
        <v>0</v>
      </c>
    </row>
    <row r="477" spans="5:17" ht="38.25" x14ac:dyDescent="0.2">
      <c r="E477" s="8">
        <f t="shared" si="7"/>
        <v>458</v>
      </c>
      <c r="F477" s="21" t="s">
        <v>788</v>
      </c>
      <c r="G477" s="21" t="s">
        <v>789</v>
      </c>
      <c r="H477" s="22" t="s">
        <v>35</v>
      </c>
      <c r="I477" s="23">
        <v>33208841.07</v>
      </c>
      <c r="J477" s="23">
        <v>33208841.07</v>
      </c>
      <c r="K477" s="23">
        <v>0</v>
      </c>
      <c r="L477" s="23">
        <v>20372108.210000001</v>
      </c>
      <c r="M477" s="23">
        <v>20372108.210000001</v>
      </c>
      <c r="N477" s="23">
        <v>0</v>
      </c>
      <c r="O477" s="23">
        <v>75626925.849999994</v>
      </c>
      <c r="P477" s="23">
        <v>75626925.849999994</v>
      </c>
      <c r="Q477" s="23">
        <v>0</v>
      </c>
    </row>
    <row r="478" spans="5:17" ht="38.25" x14ac:dyDescent="0.2">
      <c r="E478" s="8">
        <f t="shared" si="7"/>
        <v>459</v>
      </c>
      <c r="F478" s="21" t="s">
        <v>788</v>
      </c>
      <c r="G478" s="21" t="s">
        <v>789</v>
      </c>
      <c r="H478" s="22" t="s">
        <v>59</v>
      </c>
      <c r="I478" s="23">
        <v>0</v>
      </c>
      <c r="J478" s="23">
        <v>0</v>
      </c>
      <c r="K478" s="23">
        <v>0</v>
      </c>
      <c r="L478" s="23">
        <v>0</v>
      </c>
      <c r="M478" s="23">
        <v>0</v>
      </c>
      <c r="N478" s="23">
        <v>0</v>
      </c>
      <c r="O478" s="23">
        <v>-151566.07</v>
      </c>
      <c r="P478" s="23">
        <v>-151566.07</v>
      </c>
      <c r="Q478" s="23">
        <v>0</v>
      </c>
    </row>
    <row r="479" spans="5:17" ht="51" x14ac:dyDescent="0.2">
      <c r="E479" s="8">
        <f t="shared" si="7"/>
        <v>460</v>
      </c>
      <c r="F479" s="21" t="s">
        <v>790</v>
      </c>
      <c r="G479" s="21" t="s">
        <v>791</v>
      </c>
      <c r="H479" s="22" t="s">
        <v>35</v>
      </c>
      <c r="I479" s="23">
        <v>61033340.07</v>
      </c>
      <c r="J479" s="23">
        <v>61033340.07</v>
      </c>
      <c r="K479" s="23">
        <v>0</v>
      </c>
      <c r="L479" s="23">
        <v>74551508.030000001</v>
      </c>
      <c r="M479" s="23">
        <v>74551508.030000001</v>
      </c>
      <c r="N479" s="23">
        <v>0</v>
      </c>
      <c r="O479" s="23">
        <v>78293152.480000004</v>
      </c>
      <c r="P479" s="23">
        <v>78293152.480000004</v>
      </c>
      <c r="Q479" s="23">
        <v>0</v>
      </c>
    </row>
    <row r="480" spans="5:17" ht="89.25" x14ac:dyDescent="0.2">
      <c r="E480" s="8">
        <f t="shared" si="7"/>
        <v>461</v>
      </c>
      <c r="F480" s="21" t="s">
        <v>792</v>
      </c>
      <c r="G480" s="21" t="s">
        <v>793</v>
      </c>
      <c r="H480" s="22" t="s">
        <v>35</v>
      </c>
      <c r="I480" s="23">
        <v>63545.78</v>
      </c>
      <c r="J480" s="23">
        <v>63545.78</v>
      </c>
      <c r="K480" s="23">
        <v>0</v>
      </c>
      <c r="L480" s="23">
        <v>0</v>
      </c>
      <c r="M480" s="23">
        <v>0</v>
      </c>
      <c r="N480" s="23">
        <v>0</v>
      </c>
      <c r="O480" s="23">
        <v>0</v>
      </c>
      <c r="P480" s="23">
        <v>0</v>
      </c>
      <c r="Q480" s="23">
        <v>0</v>
      </c>
    </row>
    <row r="481" spans="5:17" ht="89.25" x14ac:dyDescent="0.2">
      <c r="E481" s="8">
        <f t="shared" si="7"/>
        <v>462</v>
      </c>
      <c r="F481" s="21" t="s">
        <v>792</v>
      </c>
      <c r="G481" s="21" t="s">
        <v>793</v>
      </c>
      <c r="H481" s="22" t="s">
        <v>59</v>
      </c>
      <c r="I481" s="23">
        <v>0</v>
      </c>
      <c r="J481" s="23">
        <v>0</v>
      </c>
      <c r="K481" s="23">
        <v>0</v>
      </c>
      <c r="L481" s="23">
        <v>0</v>
      </c>
      <c r="M481" s="23">
        <v>0</v>
      </c>
      <c r="N481" s="23">
        <v>0</v>
      </c>
      <c r="O481" s="23">
        <v>-1943176.02</v>
      </c>
      <c r="P481" s="23">
        <v>-1943176.02</v>
      </c>
      <c r="Q481" s="23">
        <v>0</v>
      </c>
    </row>
    <row r="482" spans="5:17" ht="51" x14ac:dyDescent="0.2">
      <c r="E482" s="8">
        <f t="shared" si="7"/>
        <v>463</v>
      </c>
      <c r="F482" s="21" t="s">
        <v>794</v>
      </c>
      <c r="G482" s="21" t="s">
        <v>795</v>
      </c>
      <c r="H482" s="22" t="s">
        <v>35</v>
      </c>
      <c r="I482" s="23">
        <v>83490.91</v>
      </c>
      <c r="J482" s="23">
        <v>83490.91</v>
      </c>
      <c r="K482" s="23">
        <v>0</v>
      </c>
      <c r="L482" s="23">
        <v>36796.449999999997</v>
      </c>
      <c r="M482" s="23">
        <v>36796.449999999997</v>
      </c>
      <c r="N482" s="23">
        <v>0</v>
      </c>
      <c r="O482" s="23">
        <v>602635.14</v>
      </c>
      <c r="P482" s="23">
        <v>602635.14</v>
      </c>
      <c r="Q482" s="23">
        <v>0</v>
      </c>
    </row>
    <row r="483" spans="5:17" ht="38.25" x14ac:dyDescent="0.2">
      <c r="E483" s="8">
        <f t="shared" si="7"/>
        <v>464</v>
      </c>
      <c r="F483" s="21" t="s">
        <v>796</v>
      </c>
      <c r="G483" s="21" t="s">
        <v>797</v>
      </c>
      <c r="H483" s="22" t="s">
        <v>35</v>
      </c>
      <c r="I483" s="23">
        <v>21967961.75</v>
      </c>
      <c r="J483" s="23">
        <v>21967961.75</v>
      </c>
      <c r="K483" s="23">
        <v>0</v>
      </c>
      <c r="L483" s="23">
        <v>27425385.969999999</v>
      </c>
      <c r="M483" s="23">
        <v>27425385.969999999</v>
      </c>
      <c r="N483" s="23">
        <v>0</v>
      </c>
      <c r="O483" s="23">
        <v>9547269.1699999999</v>
      </c>
      <c r="P483" s="23">
        <v>9547269.1699999999</v>
      </c>
      <c r="Q483" s="23">
        <v>0</v>
      </c>
    </row>
    <row r="484" spans="5:17" ht="38.25" x14ac:dyDescent="0.2">
      <c r="E484" s="8">
        <f t="shared" si="7"/>
        <v>465</v>
      </c>
      <c r="F484" s="21" t="s">
        <v>796</v>
      </c>
      <c r="G484" s="21" t="s">
        <v>797</v>
      </c>
      <c r="H484" s="22" t="s">
        <v>59</v>
      </c>
      <c r="I484" s="23">
        <v>0</v>
      </c>
      <c r="J484" s="23">
        <v>0</v>
      </c>
      <c r="K484" s="23">
        <v>0</v>
      </c>
      <c r="L484" s="23">
        <v>0</v>
      </c>
      <c r="M484" s="23">
        <v>0</v>
      </c>
      <c r="N484" s="23">
        <v>0</v>
      </c>
      <c r="O484" s="23">
        <v>-35328.720000000001</v>
      </c>
      <c r="P484" s="23">
        <v>-35328.720000000001</v>
      </c>
      <c r="Q484" s="23">
        <v>0</v>
      </c>
    </row>
    <row r="485" spans="5:17" ht="51" x14ac:dyDescent="0.2">
      <c r="E485" s="8">
        <f t="shared" si="7"/>
        <v>466</v>
      </c>
      <c r="F485" s="21" t="s">
        <v>798</v>
      </c>
      <c r="G485" s="21" t="s">
        <v>799</v>
      </c>
      <c r="H485" s="22" t="s">
        <v>35</v>
      </c>
      <c r="I485" s="23">
        <v>52017.05</v>
      </c>
      <c r="J485" s="23">
        <v>52017.05</v>
      </c>
      <c r="K485" s="23">
        <v>0</v>
      </c>
      <c r="L485" s="23">
        <v>166217.89000000001</v>
      </c>
      <c r="M485" s="23">
        <v>166217.89000000001</v>
      </c>
      <c r="N485" s="23">
        <v>0</v>
      </c>
      <c r="O485" s="23">
        <v>0</v>
      </c>
      <c r="P485" s="23">
        <v>0</v>
      </c>
      <c r="Q485" s="23">
        <v>0</v>
      </c>
    </row>
    <row r="486" spans="5:17" ht="51" x14ac:dyDescent="0.2">
      <c r="E486" s="8">
        <f t="shared" si="7"/>
        <v>467</v>
      </c>
      <c r="F486" s="21" t="s">
        <v>798</v>
      </c>
      <c r="G486" s="21" t="s">
        <v>799</v>
      </c>
      <c r="H486" s="22" t="s">
        <v>59</v>
      </c>
      <c r="I486" s="23">
        <v>0</v>
      </c>
      <c r="J486" s="23">
        <v>0</v>
      </c>
      <c r="K486" s="23">
        <v>0</v>
      </c>
      <c r="L486" s="23">
        <v>0</v>
      </c>
      <c r="M486" s="23">
        <v>0</v>
      </c>
      <c r="N486" s="23">
        <v>0</v>
      </c>
      <c r="O486" s="23">
        <v>-3667635.19</v>
      </c>
      <c r="P486" s="23">
        <v>-3667635.19</v>
      </c>
      <c r="Q486" s="23">
        <v>0</v>
      </c>
    </row>
    <row r="487" spans="5:17" x14ac:dyDescent="0.2">
      <c r="E487" s="8">
        <f t="shared" si="7"/>
        <v>468</v>
      </c>
      <c r="F487" s="21" t="s">
        <v>800</v>
      </c>
      <c r="G487" s="21" t="s">
        <v>801</v>
      </c>
      <c r="H487" s="22"/>
      <c r="I487" s="23">
        <v>116409196.63</v>
      </c>
      <c r="J487" s="23">
        <v>116409196.63</v>
      </c>
      <c r="K487" s="23">
        <v>0</v>
      </c>
      <c r="L487" s="23">
        <v>122552016.55</v>
      </c>
      <c r="M487" s="23">
        <v>122552016.55</v>
      </c>
      <c r="N487" s="23">
        <v>0</v>
      </c>
      <c r="O487" s="23">
        <v>158272276.63999999</v>
      </c>
      <c r="P487" s="23">
        <v>158272276.63999999</v>
      </c>
      <c r="Q487" s="23">
        <v>0</v>
      </c>
    </row>
    <row r="488" spans="5:17" x14ac:dyDescent="0.2">
      <c r="E488" s="8">
        <f t="shared" si="7"/>
        <v>469</v>
      </c>
      <c r="F488" s="21" t="s">
        <v>802</v>
      </c>
      <c r="G488" s="21" t="s">
        <v>801</v>
      </c>
      <c r="H488" s="22"/>
      <c r="I488" s="23">
        <v>116409196.63</v>
      </c>
      <c r="J488" s="23">
        <v>116409196.63</v>
      </c>
      <c r="K488" s="23">
        <v>0</v>
      </c>
      <c r="L488" s="23">
        <v>122552016.55</v>
      </c>
      <c r="M488" s="23">
        <v>122552016.55</v>
      </c>
      <c r="N488" s="23">
        <v>0</v>
      </c>
      <c r="O488" s="23">
        <v>158272276.63999999</v>
      </c>
      <c r="P488" s="23">
        <v>158272276.63999999</v>
      </c>
      <c r="Q488" s="23">
        <v>0</v>
      </c>
    </row>
    <row r="489" spans="5:17" x14ac:dyDescent="0.2">
      <c r="E489" s="8">
        <f t="shared" si="7"/>
        <v>470</v>
      </c>
      <c r="F489" s="21" t="s">
        <v>803</v>
      </c>
      <c r="G489" s="21" t="s">
        <v>804</v>
      </c>
      <c r="H489" s="22" t="s">
        <v>35</v>
      </c>
      <c r="I489" s="23">
        <v>30058000</v>
      </c>
      <c r="J489" s="23">
        <v>30058000</v>
      </c>
      <c r="K489" s="23">
        <v>0</v>
      </c>
      <c r="L489" s="23">
        <v>0</v>
      </c>
      <c r="M489" s="23">
        <v>0</v>
      </c>
      <c r="N489" s="23">
        <v>0</v>
      </c>
      <c r="O489" s="23">
        <v>57199051</v>
      </c>
      <c r="P489" s="23">
        <v>57199051</v>
      </c>
      <c r="Q489" s="23">
        <v>0</v>
      </c>
    </row>
    <row r="490" spans="5:17" x14ac:dyDescent="0.2">
      <c r="E490" s="8">
        <f t="shared" si="7"/>
        <v>471</v>
      </c>
      <c r="F490" s="21" t="s">
        <v>805</v>
      </c>
      <c r="G490" s="21" t="s">
        <v>804</v>
      </c>
      <c r="H490" s="22"/>
      <c r="I490" s="23">
        <v>30058000</v>
      </c>
      <c r="J490" s="23">
        <v>30058000</v>
      </c>
      <c r="K490" s="23">
        <v>0</v>
      </c>
      <c r="L490" s="23">
        <v>0</v>
      </c>
      <c r="M490" s="23">
        <v>0</v>
      </c>
      <c r="N490" s="23">
        <v>0</v>
      </c>
      <c r="O490" s="23">
        <v>57199051</v>
      </c>
      <c r="P490" s="23">
        <v>57199051</v>
      </c>
      <c r="Q490" s="23">
        <v>0</v>
      </c>
    </row>
    <row r="491" spans="5:17" x14ac:dyDescent="0.2">
      <c r="E491" s="8">
        <f t="shared" si="7"/>
        <v>472</v>
      </c>
      <c r="F491" s="21" t="s">
        <v>806</v>
      </c>
      <c r="G491" s="21" t="s">
        <v>804</v>
      </c>
      <c r="H491" s="22"/>
      <c r="I491" s="23">
        <v>30058000</v>
      </c>
      <c r="J491" s="23">
        <v>30058000</v>
      </c>
      <c r="K491" s="23">
        <v>0</v>
      </c>
      <c r="L491" s="23">
        <v>0</v>
      </c>
      <c r="M491" s="23">
        <v>0</v>
      </c>
      <c r="N491" s="23">
        <v>0</v>
      </c>
      <c r="O491" s="23">
        <v>57199051</v>
      </c>
      <c r="P491" s="23">
        <v>57199051</v>
      </c>
      <c r="Q491" s="23">
        <v>0</v>
      </c>
    </row>
    <row r="492" spans="5:17" x14ac:dyDescent="0.2">
      <c r="E492" s="8">
        <f t="shared" si="7"/>
        <v>473</v>
      </c>
      <c r="F492" s="21" t="s">
        <v>807</v>
      </c>
      <c r="G492" s="21"/>
      <c r="H492" s="22"/>
      <c r="I492" s="23">
        <v>336671532.25</v>
      </c>
      <c r="J492" s="23">
        <v>336671532.25</v>
      </c>
      <c r="K492" s="23">
        <v>0</v>
      </c>
      <c r="L492" s="23">
        <v>127428950.87</v>
      </c>
      <c r="M492" s="23">
        <v>127428950.87</v>
      </c>
      <c r="N492" s="23">
        <v>0</v>
      </c>
      <c r="O492" s="23">
        <v>2270086303.8000002</v>
      </c>
      <c r="P492" s="23">
        <v>2270086303.8000002</v>
      </c>
      <c r="Q492" s="23">
        <v>0</v>
      </c>
    </row>
    <row r="493" spans="5:17" ht="25.5" x14ac:dyDescent="0.2">
      <c r="E493" s="8">
        <f t="shared" si="7"/>
        <v>474</v>
      </c>
      <c r="F493" s="21" t="s">
        <v>808</v>
      </c>
      <c r="G493" s="21"/>
      <c r="H493" s="22"/>
      <c r="I493" s="23">
        <v>0</v>
      </c>
      <c r="J493" s="23">
        <v>0</v>
      </c>
      <c r="K493" s="23">
        <v>0</v>
      </c>
      <c r="L493" s="23">
        <v>0</v>
      </c>
      <c r="M493" s="23">
        <v>0</v>
      </c>
      <c r="N493" s="23">
        <v>0</v>
      </c>
      <c r="O493" s="23">
        <v>36959008.280000001</v>
      </c>
      <c r="P493" s="23">
        <v>36959008.280000001</v>
      </c>
      <c r="Q493" s="23">
        <v>0</v>
      </c>
    </row>
    <row r="494" spans="5:17" x14ac:dyDescent="0.2">
      <c r="E494" s="8">
        <f t="shared" si="7"/>
        <v>475</v>
      </c>
      <c r="F494" s="21" t="s">
        <v>809</v>
      </c>
      <c r="G494" s="21" t="s">
        <v>810</v>
      </c>
      <c r="H494" s="22"/>
      <c r="I494" s="23"/>
      <c r="J494" s="23"/>
      <c r="K494" s="23"/>
      <c r="L494" s="23"/>
      <c r="M494" s="23"/>
      <c r="N494" s="23"/>
      <c r="O494" s="23"/>
      <c r="P494" s="23"/>
      <c r="Q494" s="23"/>
    </row>
    <row r="495" spans="5:17" x14ac:dyDescent="0.2">
      <c r="E495" s="8">
        <f t="shared" si="7"/>
        <v>476</v>
      </c>
      <c r="F495" s="21" t="s">
        <v>811</v>
      </c>
      <c r="G495" s="21" t="s">
        <v>812</v>
      </c>
      <c r="H495" s="22" t="s">
        <v>35</v>
      </c>
      <c r="I495" s="23">
        <v>2108431061.3199999</v>
      </c>
      <c r="J495" s="23">
        <v>1943096664.71</v>
      </c>
      <c r="K495" s="23">
        <v>165334396.61000001</v>
      </c>
      <c r="L495" s="23">
        <v>987614299.30999994</v>
      </c>
      <c r="M495" s="23">
        <v>822872035.91999996</v>
      </c>
      <c r="N495" s="23">
        <v>164742263.38999999</v>
      </c>
      <c r="O495" s="23">
        <v>9312610230.25</v>
      </c>
      <c r="P495" s="23">
        <v>8382583602.4499998</v>
      </c>
      <c r="Q495" s="23">
        <v>930026627.79999995</v>
      </c>
    </row>
    <row r="496" spans="5:17" ht="38.25" x14ac:dyDescent="0.2">
      <c r="E496" s="8">
        <f t="shared" si="7"/>
        <v>477</v>
      </c>
      <c r="F496" s="21" t="s">
        <v>813</v>
      </c>
      <c r="G496" s="21" t="s">
        <v>814</v>
      </c>
      <c r="H496" s="22"/>
      <c r="I496" s="23">
        <v>2108431061.3199999</v>
      </c>
      <c r="J496" s="23">
        <v>1943096664.71</v>
      </c>
      <c r="K496" s="23">
        <v>165334396.61000001</v>
      </c>
      <c r="L496" s="23">
        <v>987614299.30999994</v>
      </c>
      <c r="M496" s="23">
        <v>822872035.91999996</v>
      </c>
      <c r="N496" s="23">
        <v>164742263.38999999</v>
      </c>
      <c r="O496" s="23">
        <v>9312610230.25</v>
      </c>
      <c r="P496" s="23">
        <v>8382583602.4499998</v>
      </c>
      <c r="Q496" s="23">
        <v>930026627.79999995</v>
      </c>
    </row>
    <row r="497" spans="5:17" ht="38.25" x14ac:dyDescent="0.2">
      <c r="E497" s="8">
        <f t="shared" si="7"/>
        <v>478</v>
      </c>
      <c r="F497" s="21" t="s">
        <v>815</v>
      </c>
      <c r="G497" s="21" t="s">
        <v>816</v>
      </c>
      <c r="H497" s="22"/>
      <c r="I497" s="23">
        <v>2108431061.3199999</v>
      </c>
      <c r="J497" s="23">
        <v>1943096664.71</v>
      </c>
      <c r="K497" s="23">
        <v>165334396.61000001</v>
      </c>
      <c r="L497" s="23">
        <v>987614299.30999994</v>
      </c>
      <c r="M497" s="23">
        <v>822872035.91999996</v>
      </c>
      <c r="N497" s="23">
        <v>164742263.38999999</v>
      </c>
      <c r="O497" s="23">
        <v>9312610230.25</v>
      </c>
      <c r="P497" s="23">
        <v>8382583602.4499998</v>
      </c>
      <c r="Q497" s="23">
        <v>930026627.79999995</v>
      </c>
    </row>
    <row r="498" spans="5:17" ht="38.25" x14ac:dyDescent="0.2">
      <c r="E498" s="8">
        <f t="shared" si="7"/>
        <v>479</v>
      </c>
      <c r="F498" s="21" t="s">
        <v>817</v>
      </c>
      <c r="G498" s="21" t="s">
        <v>818</v>
      </c>
      <c r="H498" s="22" t="s">
        <v>35</v>
      </c>
      <c r="I498" s="23">
        <v>676455405.12</v>
      </c>
      <c r="J498" s="23">
        <v>671690063.41999996</v>
      </c>
      <c r="K498" s="23">
        <v>4765341.7</v>
      </c>
      <c r="L498" s="23">
        <v>584167313.44000006</v>
      </c>
      <c r="M498" s="23">
        <v>583731988.74000001</v>
      </c>
      <c r="N498" s="23">
        <v>435324.7</v>
      </c>
      <c r="O498" s="23">
        <v>1034852261.54</v>
      </c>
      <c r="P498" s="23">
        <v>1030522244.54</v>
      </c>
      <c r="Q498" s="23">
        <v>4330017</v>
      </c>
    </row>
    <row r="499" spans="5:17" ht="38.25" x14ac:dyDescent="0.2">
      <c r="E499" s="8">
        <f t="shared" si="7"/>
        <v>480</v>
      </c>
      <c r="F499" s="21" t="s">
        <v>819</v>
      </c>
      <c r="G499" s="21" t="s">
        <v>820</v>
      </c>
      <c r="H499" s="22"/>
      <c r="I499" s="23">
        <v>676455405.12</v>
      </c>
      <c r="J499" s="23">
        <v>671690063.41999996</v>
      </c>
      <c r="K499" s="23">
        <v>4765341.7</v>
      </c>
      <c r="L499" s="23">
        <v>584167313.44000006</v>
      </c>
      <c r="M499" s="23">
        <v>583731988.74000001</v>
      </c>
      <c r="N499" s="23">
        <v>435324.7</v>
      </c>
      <c r="O499" s="23">
        <v>1034852261.54</v>
      </c>
      <c r="P499" s="23">
        <v>1030522244.54</v>
      </c>
      <c r="Q499" s="23">
        <v>4330017</v>
      </c>
    </row>
    <row r="500" spans="5:17" ht="38.25" x14ac:dyDescent="0.2">
      <c r="E500" s="8">
        <f t="shared" si="7"/>
        <v>481</v>
      </c>
      <c r="F500" s="21" t="s">
        <v>821</v>
      </c>
      <c r="G500" s="21" t="s">
        <v>822</v>
      </c>
      <c r="H500" s="22"/>
      <c r="I500" s="23">
        <v>676455405.12</v>
      </c>
      <c r="J500" s="23">
        <v>671690063.41999996</v>
      </c>
      <c r="K500" s="23">
        <v>4765341.7</v>
      </c>
      <c r="L500" s="23">
        <v>584167313.44000006</v>
      </c>
      <c r="M500" s="23">
        <v>583731988.74000001</v>
      </c>
      <c r="N500" s="23">
        <v>435324.7</v>
      </c>
      <c r="O500" s="23">
        <v>1034852261.54</v>
      </c>
      <c r="P500" s="23">
        <v>1030522244.54</v>
      </c>
      <c r="Q500" s="23">
        <v>4330017</v>
      </c>
    </row>
    <row r="501" spans="5:17" ht="38.25" x14ac:dyDescent="0.2">
      <c r="E501" s="8">
        <f t="shared" si="7"/>
        <v>482</v>
      </c>
      <c r="F501" s="21" t="s">
        <v>823</v>
      </c>
      <c r="G501" s="21" t="s">
        <v>824</v>
      </c>
      <c r="H501" s="22" t="s">
        <v>35</v>
      </c>
      <c r="I501" s="23">
        <v>5545813570.1700001</v>
      </c>
      <c r="J501" s="23">
        <v>280416910</v>
      </c>
      <c r="K501" s="23">
        <v>5265396660.1700001</v>
      </c>
      <c r="L501" s="23">
        <v>5699332670.1700001</v>
      </c>
      <c r="M501" s="23">
        <v>280416910</v>
      </c>
      <c r="N501" s="23">
        <v>5418915760.1700001</v>
      </c>
      <c r="O501" s="23">
        <v>0</v>
      </c>
      <c r="P501" s="23">
        <v>0</v>
      </c>
      <c r="Q501" s="23">
        <v>0</v>
      </c>
    </row>
    <row r="502" spans="5:17" ht="51" x14ac:dyDescent="0.2">
      <c r="E502" s="8">
        <f t="shared" si="7"/>
        <v>483</v>
      </c>
      <c r="F502" s="21" t="s">
        <v>825</v>
      </c>
      <c r="G502" s="21" t="s">
        <v>826</v>
      </c>
      <c r="H502" s="22" t="s">
        <v>35</v>
      </c>
      <c r="I502" s="23">
        <v>397980153</v>
      </c>
      <c r="J502" s="23">
        <v>41682703</v>
      </c>
      <c r="K502" s="23">
        <v>356297450</v>
      </c>
      <c r="L502" s="23">
        <v>397980153</v>
      </c>
      <c r="M502" s="23">
        <v>41682703</v>
      </c>
      <c r="N502" s="23">
        <v>356297450</v>
      </c>
      <c r="O502" s="23">
        <v>0</v>
      </c>
      <c r="P502" s="23">
        <v>0</v>
      </c>
      <c r="Q502" s="23">
        <v>0</v>
      </c>
    </row>
    <row r="503" spans="5:17" ht="25.5" x14ac:dyDescent="0.2">
      <c r="E503" s="8">
        <f t="shared" si="7"/>
        <v>484</v>
      </c>
      <c r="F503" s="21" t="s">
        <v>827</v>
      </c>
      <c r="G503" s="21" t="s">
        <v>828</v>
      </c>
      <c r="H503" s="22"/>
      <c r="I503" s="23">
        <v>5943793723.1700001</v>
      </c>
      <c r="J503" s="23">
        <v>322099613</v>
      </c>
      <c r="K503" s="23">
        <v>5621694110.1700001</v>
      </c>
      <c r="L503" s="23">
        <v>6097312823.1700001</v>
      </c>
      <c r="M503" s="23">
        <v>322099613</v>
      </c>
      <c r="N503" s="23">
        <v>5775213210.1700001</v>
      </c>
      <c r="O503" s="23">
        <v>0</v>
      </c>
      <c r="P503" s="23">
        <v>0</v>
      </c>
      <c r="Q503" s="23">
        <v>0</v>
      </c>
    </row>
    <row r="504" spans="5:17" ht="51" x14ac:dyDescent="0.2">
      <c r="E504" s="8">
        <f t="shared" si="7"/>
        <v>485</v>
      </c>
      <c r="F504" s="21" t="s">
        <v>829</v>
      </c>
      <c r="G504" s="21" t="s">
        <v>830</v>
      </c>
      <c r="H504" s="22"/>
      <c r="I504" s="23">
        <v>5943793723.1700001</v>
      </c>
      <c r="J504" s="23">
        <v>322099613</v>
      </c>
      <c r="K504" s="23">
        <v>5621694110.1700001</v>
      </c>
      <c r="L504" s="23">
        <v>6097312823.1700001</v>
      </c>
      <c r="M504" s="23">
        <v>322099613</v>
      </c>
      <c r="N504" s="23">
        <v>5775213210.1700001</v>
      </c>
      <c r="O504" s="23">
        <v>0</v>
      </c>
      <c r="P504" s="23">
        <v>0</v>
      </c>
      <c r="Q504" s="23">
        <v>0</v>
      </c>
    </row>
    <row r="505" spans="5:17" x14ac:dyDescent="0.2">
      <c r="E505" s="8">
        <f t="shared" si="7"/>
        <v>486</v>
      </c>
      <c r="F505" s="21" t="s">
        <v>831</v>
      </c>
      <c r="G505" s="21" t="s">
        <v>832</v>
      </c>
      <c r="H505" s="22" t="s">
        <v>35</v>
      </c>
      <c r="I505" s="23">
        <v>260174149.62</v>
      </c>
      <c r="J505" s="23">
        <v>257385946.34999999</v>
      </c>
      <c r="K505" s="23">
        <v>2788203.27</v>
      </c>
      <c r="L505" s="23">
        <v>426913253.10000002</v>
      </c>
      <c r="M505" s="23">
        <v>423417063.52999997</v>
      </c>
      <c r="N505" s="23">
        <v>3496189.57</v>
      </c>
      <c r="O505" s="23">
        <v>4560859264.1499996</v>
      </c>
      <c r="P505" s="23">
        <v>4536336830.4300003</v>
      </c>
      <c r="Q505" s="23">
        <v>24522433.719999999</v>
      </c>
    </row>
    <row r="506" spans="5:17" x14ac:dyDescent="0.2">
      <c r="E506" s="8">
        <f t="shared" si="7"/>
        <v>487</v>
      </c>
      <c r="F506" s="21" t="s">
        <v>833</v>
      </c>
      <c r="G506" s="21" t="s">
        <v>832</v>
      </c>
      <c r="H506" s="22"/>
      <c r="I506" s="23">
        <v>260174149.62</v>
      </c>
      <c r="J506" s="23">
        <v>257385946.34999999</v>
      </c>
      <c r="K506" s="23">
        <v>2788203.27</v>
      </c>
      <c r="L506" s="23">
        <v>426913253.10000002</v>
      </c>
      <c r="M506" s="23">
        <v>423417063.52999997</v>
      </c>
      <c r="N506" s="23">
        <v>3496189.57</v>
      </c>
      <c r="O506" s="23">
        <v>4560859264.1499996</v>
      </c>
      <c r="P506" s="23">
        <v>4536336830.4300003</v>
      </c>
      <c r="Q506" s="23">
        <v>24522433.719999999</v>
      </c>
    </row>
    <row r="507" spans="5:17" x14ac:dyDescent="0.2">
      <c r="E507" s="8">
        <f t="shared" si="7"/>
        <v>488</v>
      </c>
      <c r="F507" s="21" t="s">
        <v>834</v>
      </c>
      <c r="G507" s="21" t="s">
        <v>835</v>
      </c>
      <c r="H507" s="22" t="s">
        <v>35</v>
      </c>
      <c r="I507" s="23">
        <v>731000</v>
      </c>
      <c r="J507" s="23">
        <v>731000</v>
      </c>
      <c r="K507" s="23">
        <v>0</v>
      </c>
      <c r="L507" s="23">
        <v>568000</v>
      </c>
      <c r="M507" s="23">
        <v>568000</v>
      </c>
      <c r="N507" s="23">
        <v>0</v>
      </c>
      <c r="O507" s="23">
        <v>264868585.05000001</v>
      </c>
      <c r="P507" s="23">
        <v>264868585.05000001</v>
      </c>
      <c r="Q507" s="23">
        <v>0</v>
      </c>
    </row>
    <row r="508" spans="5:17" ht="25.5" x14ac:dyDescent="0.2">
      <c r="E508" s="8">
        <f t="shared" si="7"/>
        <v>489</v>
      </c>
      <c r="F508" s="21" t="s">
        <v>836</v>
      </c>
      <c r="G508" s="21" t="s">
        <v>837</v>
      </c>
      <c r="H508" s="22" t="s">
        <v>35</v>
      </c>
      <c r="I508" s="23">
        <v>25709587.25</v>
      </c>
      <c r="J508" s="23">
        <v>25709587.25</v>
      </c>
      <c r="K508" s="23">
        <v>0</v>
      </c>
      <c r="L508" s="23">
        <v>15829724</v>
      </c>
      <c r="M508" s="23">
        <v>15829724</v>
      </c>
      <c r="N508" s="23">
        <v>0</v>
      </c>
      <c r="O508" s="23">
        <v>1265045540.9300001</v>
      </c>
      <c r="P508" s="23">
        <v>1265045540.9300001</v>
      </c>
      <c r="Q508" s="23">
        <v>0</v>
      </c>
    </row>
    <row r="509" spans="5:17" ht="25.5" x14ac:dyDescent="0.2">
      <c r="E509" s="8">
        <f t="shared" si="7"/>
        <v>490</v>
      </c>
      <c r="F509" s="21" t="s">
        <v>838</v>
      </c>
      <c r="G509" s="21" t="s">
        <v>839</v>
      </c>
      <c r="H509" s="22" t="s">
        <v>35</v>
      </c>
      <c r="I509" s="23">
        <v>22822500</v>
      </c>
      <c r="J509" s="23">
        <v>22822500</v>
      </c>
      <c r="K509" s="23">
        <v>0</v>
      </c>
      <c r="L509" s="23">
        <v>18689700</v>
      </c>
      <c r="M509" s="23">
        <v>18689700</v>
      </c>
      <c r="N509" s="23">
        <v>0</v>
      </c>
      <c r="O509" s="23">
        <v>597488525</v>
      </c>
      <c r="P509" s="23">
        <v>597488525</v>
      </c>
      <c r="Q509" s="23">
        <v>0</v>
      </c>
    </row>
    <row r="510" spans="5:17" x14ac:dyDescent="0.2">
      <c r="E510" s="8">
        <f t="shared" si="7"/>
        <v>491</v>
      </c>
      <c r="F510" s="21" t="s">
        <v>840</v>
      </c>
      <c r="G510" s="21" t="s">
        <v>841</v>
      </c>
      <c r="H510" s="22"/>
      <c r="I510" s="23">
        <v>49263087.25</v>
      </c>
      <c r="J510" s="23">
        <v>49263087.25</v>
      </c>
      <c r="K510" s="23">
        <v>0</v>
      </c>
      <c r="L510" s="23">
        <v>35087424</v>
      </c>
      <c r="M510" s="23">
        <v>35087424</v>
      </c>
      <c r="N510" s="23">
        <v>0</v>
      </c>
      <c r="O510" s="23">
        <v>2127402650.98</v>
      </c>
      <c r="P510" s="23">
        <v>2127402650.98</v>
      </c>
      <c r="Q510" s="23">
        <v>0</v>
      </c>
    </row>
    <row r="511" spans="5:17" ht="25.5" x14ac:dyDescent="0.2">
      <c r="E511" s="8">
        <f t="shared" si="7"/>
        <v>492</v>
      </c>
      <c r="F511" s="21" t="s">
        <v>842</v>
      </c>
      <c r="G511" s="21" t="s">
        <v>843</v>
      </c>
      <c r="H511" s="22"/>
      <c r="I511" s="23">
        <v>309437236.87</v>
      </c>
      <c r="J511" s="23">
        <v>306649033.60000002</v>
      </c>
      <c r="K511" s="23">
        <v>2788203.27</v>
      </c>
      <c r="L511" s="23">
        <v>462000677.10000002</v>
      </c>
      <c r="M511" s="23">
        <v>458504487.52999997</v>
      </c>
      <c r="N511" s="23">
        <v>3496189.57</v>
      </c>
      <c r="O511" s="23">
        <v>6688261915.1300001</v>
      </c>
      <c r="P511" s="23">
        <v>6663739481.4099998</v>
      </c>
      <c r="Q511" s="23">
        <v>24522433.719999999</v>
      </c>
    </row>
    <row r="512" spans="5:17" ht="76.5" x14ac:dyDescent="0.2">
      <c r="E512" s="8">
        <f t="shared" si="7"/>
        <v>493</v>
      </c>
      <c r="F512" s="21" t="s">
        <v>844</v>
      </c>
      <c r="G512" s="21" t="s">
        <v>845</v>
      </c>
      <c r="H512" s="22" t="s">
        <v>35</v>
      </c>
      <c r="I512" s="23">
        <v>0</v>
      </c>
      <c r="J512" s="23">
        <v>0</v>
      </c>
      <c r="K512" s="23">
        <v>0</v>
      </c>
      <c r="L512" s="23">
        <v>0</v>
      </c>
      <c r="M512" s="23">
        <v>0</v>
      </c>
      <c r="N512" s="23">
        <v>0</v>
      </c>
      <c r="O512" s="23">
        <v>183597.1</v>
      </c>
      <c r="P512" s="23">
        <v>183597.1</v>
      </c>
      <c r="Q512" s="23">
        <v>0</v>
      </c>
    </row>
    <row r="513" spans="5:17" ht="25.5" x14ac:dyDescent="0.2">
      <c r="E513" s="8">
        <f t="shared" si="7"/>
        <v>494</v>
      </c>
      <c r="F513" s="21" t="s">
        <v>846</v>
      </c>
      <c r="G513" s="21" t="s">
        <v>847</v>
      </c>
      <c r="H513" s="22"/>
      <c r="I513" s="23">
        <v>0</v>
      </c>
      <c r="J513" s="23">
        <v>0</v>
      </c>
      <c r="K513" s="23">
        <v>0</v>
      </c>
      <c r="L513" s="23">
        <v>0</v>
      </c>
      <c r="M513" s="23">
        <v>0</v>
      </c>
      <c r="N513" s="23">
        <v>0</v>
      </c>
      <c r="O513" s="23">
        <v>183597.1</v>
      </c>
      <c r="P513" s="23">
        <v>183597.1</v>
      </c>
      <c r="Q513" s="23">
        <v>0</v>
      </c>
    </row>
    <row r="514" spans="5:17" ht="63.75" x14ac:dyDescent="0.2">
      <c r="E514" s="8">
        <f t="shared" si="7"/>
        <v>495</v>
      </c>
      <c r="F514" s="21" t="s">
        <v>848</v>
      </c>
      <c r="G514" s="21" t="s">
        <v>849</v>
      </c>
      <c r="H514" s="22" t="s">
        <v>35</v>
      </c>
      <c r="I514" s="23">
        <v>0</v>
      </c>
      <c r="J514" s="23">
        <v>0</v>
      </c>
      <c r="K514" s="23">
        <v>0</v>
      </c>
      <c r="L514" s="23">
        <v>0</v>
      </c>
      <c r="M514" s="23">
        <v>0</v>
      </c>
      <c r="N514" s="23">
        <v>0</v>
      </c>
      <c r="O514" s="23">
        <v>93606.87</v>
      </c>
      <c r="P514" s="23">
        <v>93606.87</v>
      </c>
      <c r="Q514" s="23">
        <v>0</v>
      </c>
    </row>
    <row r="515" spans="5:17" ht="38.25" x14ac:dyDescent="0.2">
      <c r="E515" s="8">
        <f t="shared" si="7"/>
        <v>496</v>
      </c>
      <c r="F515" s="21" t="s">
        <v>850</v>
      </c>
      <c r="G515" s="21" t="s">
        <v>851</v>
      </c>
      <c r="H515" s="22" t="s">
        <v>35</v>
      </c>
      <c r="I515" s="23">
        <v>11657012.140000001</v>
      </c>
      <c r="J515" s="23">
        <v>11631150.02</v>
      </c>
      <c r="K515" s="23">
        <v>25862.12</v>
      </c>
      <c r="L515" s="23">
        <v>651712.78</v>
      </c>
      <c r="M515" s="23">
        <v>636660.22</v>
      </c>
      <c r="N515" s="23">
        <v>15052.56</v>
      </c>
      <c r="O515" s="23">
        <v>225302616.63</v>
      </c>
      <c r="P515" s="23">
        <v>224208543.66999999</v>
      </c>
      <c r="Q515" s="23">
        <v>1094072.96</v>
      </c>
    </row>
    <row r="516" spans="5:17" ht="38.25" x14ac:dyDescent="0.2">
      <c r="E516" s="8">
        <f t="shared" si="7"/>
        <v>497</v>
      </c>
      <c r="F516" s="21" t="s">
        <v>852</v>
      </c>
      <c r="G516" s="21" t="s">
        <v>853</v>
      </c>
      <c r="H516" s="22" t="s">
        <v>35</v>
      </c>
      <c r="I516" s="23">
        <v>768.96</v>
      </c>
      <c r="J516" s="23">
        <v>0</v>
      </c>
      <c r="K516" s="23">
        <v>768.96</v>
      </c>
      <c r="L516" s="23">
        <v>723.92</v>
      </c>
      <c r="M516" s="23">
        <v>0</v>
      </c>
      <c r="N516" s="23">
        <v>723.92</v>
      </c>
      <c r="O516" s="23">
        <v>13750088.710000001</v>
      </c>
      <c r="P516" s="23">
        <v>13719176.24</v>
      </c>
      <c r="Q516" s="23">
        <v>30912.47</v>
      </c>
    </row>
    <row r="517" spans="5:17" ht="38.25" x14ac:dyDescent="0.2">
      <c r="E517" s="8">
        <f t="shared" si="7"/>
        <v>498</v>
      </c>
      <c r="F517" s="21" t="s">
        <v>854</v>
      </c>
      <c r="G517" s="21" t="s">
        <v>855</v>
      </c>
      <c r="H517" s="22" t="s">
        <v>35</v>
      </c>
      <c r="I517" s="23">
        <v>6796.81</v>
      </c>
      <c r="J517" s="23">
        <v>0</v>
      </c>
      <c r="K517" s="23">
        <v>6796.81</v>
      </c>
      <c r="L517" s="23">
        <v>5249.07</v>
      </c>
      <c r="M517" s="23">
        <v>0</v>
      </c>
      <c r="N517" s="23">
        <v>5249.07</v>
      </c>
      <c r="O517" s="23">
        <v>880369.87</v>
      </c>
      <c r="P517" s="23">
        <v>645945.15</v>
      </c>
      <c r="Q517" s="23">
        <v>234424.72</v>
      </c>
    </row>
    <row r="518" spans="5:17" ht="38.25" x14ac:dyDescent="0.2">
      <c r="E518" s="8">
        <f t="shared" si="7"/>
        <v>499</v>
      </c>
      <c r="F518" s="21" t="s">
        <v>856</v>
      </c>
      <c r="G518" s="21" t="s">
        <v>857</v>
      </c>
      <c r="H518" s="22" t="s">
        <v>35</v>
      </c>
      <c r="I518" s="23">
        <v>0</v>
      </c>
      <c r="J518" s="23">
        <v>0</v>
      </c>
      <c r="K518" s="23">
        <v>0</v>
      </c>
      <c r="L518" s="23">
        <v>0</v>
      </c>
      <c r="M518" s="23">
        <v>0</v>
      </c>
      <c r="N518" s="23">
        <v>0</v>
      </c>
      <c r="O518" s="23">
        <v>11170</v>
      </c>
      <c r="P518" s="23">
        <v>11170</v>
      </c>
      <c r="Q518" s="23">
        <v>0</v>
      </c>
    </row>
    <row r="519" spans="5:17" ht="38.25" x14ac:dyDescent="0.2">
      <c r="E519" s="8">
        <f t="shared" si="7"/>
        <v>500</v>
      </c>
      <c r="F519" s="21" t="s">
        <v>858</v>
      </c>
      <c r="G519" s="21" t="s">
        <v>859</v>
      </c>
      <c r="H519" s="22"/>
      <c r="I519" s="23">
        <v>11664577.91</v>
      </c>
      <c r="J519" s="23">
        <v>11631150.02</v>
      </c>
      <c r="K519" s="23">
        <v>33427.89</v>
      </c>
      <c r="L519" s="23">
        <v>657685.77</v>
      </c>
      <c r="M519" s="23">
        <v>636660.22</v>
      </c>
      <c r="N519" s="23">
        <v>21025.55</v>
      </c>
      <c r="O519" s="23">
        <v>240037852.08000001</v>
      </c>
      <c r="P519" s="23">
        <v>238678441.93000001</v>
      </c>
      <c r="Q519" s="23">
        <v>1359410.15</v>
      </c>
    </row>
    <row r="520" spans="5:17" ht="25.5" x14ac:dyDescent="0.2">
      <c r="E520" s="8">
        <f t="shared" si="7"/>
        <v>501</v>
      </c>
      <c r="F520" s="21" t="s">
        <v>860</v>
      </c>
      <c r="G520" s="21" t="s">
        <v>861</v>
      </c>
      <c r="H520" s="22"/>
      <c r="I520" s="23">
        <v>11664577.91</v>
      </c>
      <c r="J520" s="23">
        <v>11631150.02</v>
      </c>
      <c r="K520" s="23">
        <v>33427.89</v>
      </c>
      <c r="L520" s="23">
        <v>657685.77</v>
      </c>
      <c r="M520" s="23">
        <v>636660.22</v>
      </c>
      <c r="N520" s="23">
        <v>21025.55</v>
      </c>
      <c r="O520" s="23">
        <v>240221449.18000001</v>
      </c>
      <c r="P520" s="23">
        <v>238862039.03</v>
      </c>
      <c r="Q520" s="23">
        <v>1359410.15</v>
      </c>
    </row>
    <row r="521" spans="5:17" ht="51" x14ac:dyDescent="0.2">
      <c r="E521" s="8">
        <f t="shared" si="7"/>
        <v>502</v>
      </c>
      <c r="F521" s="21" t="s">
        <v>862</v>
      </c>
      <c r="G521" s="21" t="s">
        <v>863</v>
      </c>
      <c r="H521" s="22" t="s">
        <v>35</v>
      </c>
      <c r="I521" s="23">
        <v>0</v>
      </c>
      <c r="J521" s="23">
        <v>0</v>
      </c>
      <c r="K521" s="23">
        <v>0</v>
      </c>
      <c r="L521" s="23">
        <v>0</v>
      </c>
      <c r="M521" s="23">
        <v>0</v>
      </c>
      <c r="N521" s="23">
        <v>0</v>
      </c>
      <c r="O521" s="23">
        <v>2992626</v>
      </c>
      <c r="P521" s="23">
        <v>2992626</v>
      </c>
      <c r="Q521" s="23">
        <v>0</v>
      </c>
    </row>
    <row r="522" spans="5:17" ht="25.5" x14ac:dyDescent="0.2">
      <c r="E522" s="8">
        <f t="shared" si="7"/>
        <v>503</v>
      </c>
      <c r="F522" s="21" t="s">
        <v>864</v>
      </c>
      <c r="G522" s="21" t="s">
        <v>865</v>
      </c>
      <c r="H522" s="22" t="s">
        <v>35</v>
      </c>
      <c r="I522" s="23">
        <v>0</v>
      </c>
      <c r="J522" s="23">
        <v>0</v>
      </c>
      <c r="K522" s="23">
        <v>0</v>
      </c>
      <c r="L522" s="23">
        <v>0</v>
      </c>
      <c r="M522" s="23">
        <v>0</v>
      </c>
      <c r="N522" s="23">
        <v>0</v>
      </c>
      <c r="O522" s="23">
        <v>5112000</v>
      </c>
      <c r="P522" s="23">
        <v>5112000</v>
      </c>
      <c r="Q522" s="23">
        <v>0</v>
      </c>
    </row>
    <row r="523" spans="5:17" ht="38.25" x14ac:dyDescent="0.2">
      <c r="E523" s="8">
        <f t="shared" si="7"/>
        <v>504</v>
      </c>
      <c r="F523" s="21" t="s">
        <v>866</v>
      </c>
      <c r="G523" s="21" t="s">
        <v>867</v>
      </c>
      <c r="H523" s="22" t="s">
        <v>35</v>
      </c>
      <c r="I523" s="23">
        <v>254</v>
      </c>
      <c r="J523" s="23">
        <v>254</v>
      </c>
      <c r="K523" s="23">
        <v>0</v>
      </c>
      <c r="L523" s="23">
        <v>82</v>
      </c>
      <c r="M523" s="23">
        <v>82</v>
      </c>
      <c r="N523" s="23">
        <v>0</v>
      </c>
      <c r="O523" s="23">
        <v>7730</v>
      </c>
      <c r="P523" s="23">
        <v>7730</v>
      </c>
      <c r="Q523" s="23">
        <v>0</v>
      </c>
    </row>
    <row r="524" spans="5:17" ht="38.25" x14ac:dyDescent="0.2">
      <c r="E524" s="8">
        <f t="shared" si="7"/>
        <v>505</v>
      </c>
      <c r="F524" s="21" t="s">
        <v>868</v>
      </c>
      <c r="G524" s="21" t="s">
        <v>869</v>
      </c>
      <c r="H524" s="22"/>
      <c r="I524" s="23">
        <v>254</v>
      </c>
      <c r="J524" s="23">
        <v>254</v>
      </c>
      <c r="K524" s="23">
        <v>0</v>
      </c>
      <c r="L524" s="23">
        <v>82</v>
      </c>
      <c r="M524" s="23">
        <v>82</v>
      </c>
      <c r="N524" s="23">
        <v>0</v>
      </c>
      <c r="O524" s="23">
        <v>8112356</v>
      </c>
      <c r="P524" s="23">
        <v>8112356</v>
      </c>
      <c r="Q524" s="23">
        <v>0</v>
      </c>
    </row>
    <row r="525" spans="5:17" ht="38.25" x14ac:dyDescent="0.2">
      <c r="E525" s="8">
        <f t="shared" si="7"/>
        <v>506</v>
      </c>
      <c r="F525" s="21" t="s">
        <v>868</v>
      </c>
      <c r="G525" s="21" t="s">
        <v>870</v>
      </c>
      <c r="H525" s="22"/>
      <c r="I525" s="23">
        <v>254</v>
      </c>
      <c r="J525" s="23">
        <v>254</v>
      </c>
      <c r="K525" s="23">
        <v>0</v>
      </c>
      <c r="L525" s="23">
        <v>82</v>
      </c>
      <c r="M525" s="23">
        <v>82</v>
      </c>
      <c r="N525" s="23">
        <v>0</v>
      </c>
      <c r="O525" s="23">
        <v>8112356</v>
      </c>
      <c r="P525" s="23">
        <v>8112356</v>
      </c>
      <c r="Q525" s="23">
        <v>0</v>
      </c>
    </row>
    <row r="526" spans="5:17" ht="25.5" x14ac:dyDescent="0.2">
      <c r="E526" s="8">
        <f t="shared" si="7"/>
        <v>507</v>
      </c>
      <c r="F526" s="21" t="s">
        <v>871</v>
      </c>
      <c r="G526" s="21" t="s">
        <v>872</v>
      </c>
      <c r="H526" s="22" t="s">
        <v>35</v>
      </c>
      <c r="I526" s="23">
        <v>0</v>
      </c>
      <c r="J526" s="23">
        <v>0</v>
      </c>
      <c r="K526" s="23">
        <v>0</v>
      </c>
      <c r="L526" s="23">
        <v>0</v>
      </c>
      <c r="M526" s="23">
        <v>0</v>
      </c>
      <c r="N526" s="23">
        <v>0</v>
      </c>
      <c r="O526" s="23">
        <v>300000000</v>
      </c>
      <c r="P526" s="23">
        <v>300000000</v>
      </c>
      <c r="Q526" s="23">
        <v>0</v>
      </c>
    </row>
    <row r="527" spans="5:17" x14ac:dyDescent="0.2">
      <c r="E527" s="8">
        <f t="shared" si="7"/>
        <v>508</v>
      </c>
      <c r="F527" s="21" t="s">
        <v>873</v>
      </c>
      <c r="G527" s="21" t="s">
        <v>874</v>
      </c>
      <c r="H527" s="22" t="s">
        <v>35</v>
      </c>
      <c r="I527" s="23">
        <v>0</v>
      </c>
      <c r="J527" s="23">
        <v>0</v>
      </c>
      <c r="K527" s="23">
        <v>0</v>
      </c>
      <c r="L527" s="23">
        <v>19</v>
      </c>
      <c r="M527" s="23">
        <v>19</v>
      </c>
      <c r="N527" s="23">
        <v>0</v>
      </c>
      <c r="O527" s="23">
        <v>1</v>
      </c>
      <c r="P527" s="23">
        <v>1</v>
      </c>
      <c r="Q527" s="23">
        <v>0</v>
      </c>
    </row>
    <row r="528" spans="5:17" ht="25.5" x14ac:dyDescent="0.2">
      <c r="E528" s="8">
        <f t="shared" si="7"/>
        <v>509</v>
      </c>
      <c r="F528" s="21" t="s">
        <v>875</v>
      </c>
      <c r="G528" s="21" t="s">
        <v>876</v>
      </c>
      <c r="H528" s="22" t="s">
        <v>35</v>
      </c>
      <c r="I528" s="23">
        <v>672</v>
      </c>
      <c r="J528" s="23">
        <v>672</v>
      </c>
      <c r="K528" s="23">
        <v>0</v>
      </c>
      <c r="L528" s="23">
        <v>417</v>
      </c>
      <c r="M528" s="23">
        <v>417</v>
      </c>
      <c r="N528" s="23">
        <v>0</v>
      </c>
      <c r="O528" s="23">
        <v>14580</v>
      </c>
      <c r="P528" s="23">
        <v>14580</v>
      </c>
      <c r="Q528" s="23">
        <v>0</v>
      </c>
    </row>
    <row r="529" spans="5:17" ht="25.5" x14ac:dyDescent="0.2">
      <c r="E529" s="8">
        <f t="shared" si="7"/>
        <v>510</v>
      </c>
      <c r="F529" s="21" t="s">
        <v>877</v>
      </c>
      <c r="G529" s="21" t="s">
        <v>878</v>
      </c>
      <c r="H529" s="22"/>
      <c r="I529" s="23">
        <v>672</v>
      </c>
      <c r="J529" s="23">
        <v>672</v>
      </c>
      <c r="K529" s="23">
        <v>0</v>
      </c>
      <c r="L529" s="23">
        <v>436</v>
      </c>
      <c r="M529" s="23">
        <v>436</v>
      </c>
      <c r="N529" s="23">
        <v>0</v>
      </c>
      <c r="O529" s="23">
        <v>300014581</v>
      </c>
      <c r="P529" s="23">
        <v>300014581</v>
      </c>
      <c r="Q529" s="23">
        <v>0</v>
      </c>
    </row>
    <row r="530" spans="5:17" x14ac:dyDescent="0.2">
      <c r="E530" s="8">
        <f t="shared" si="7"/>
        <v>511</v>
      </c>
      <c r="F530" s="21" t="s">
        <v>879</v>
      </c>
      <c r="G530" s="21" t="s">
        <v>880</v>
      </c>
      <c r="H530" s="22" t="s">
        <v>35</v>
      </c>
      <c r="I530" s="23">
        <v>0</v>
      </c>
      <c r="J530" s="23">
        <v>0</v>
      </c>
      <c r="K530" s="23">
        <v>0</v>
      </c>
      <c r="L530" s="23">
        <v>0</v>
      </c>
      <c r="M530" s="23">
        <v>0</v>
      </c>
      <c r="N530" s="23">
        <v>0</v>
      </c>
      <c r="O530" s="23">
        <v>1348</v>
      </c>
      <c r="P530" s="23">
        <v>1348</v>
      </c>
      <c r="Q530" s="23">
        <v>0</v>
      </c>
    </row>
    <row r="531" spans="5:17" x14ac:dyDescent="0.2">
      <c r="E531" s="8">
        <f t="shared" si="7"/>
        <v>512</v>
      </c>
      <c r="F531" s="21" t="s">
        <v>881</v>
      </c>
      <c r="G531" s="21" t="s">
        <v>882</v>
      </c>
      <c r="H531" s="22" t="s">
        <v>35</v>
      </c>
      <c r="I531" s="23">
        <v>240</v>
      </c>
      <c r="J531" s="23">
        <v>240</v>
      </c>
      <c r="K531" s="23">
        <v>0</v>
      </c>
      <c r="L531" s="23">
        <v>358</v>
      </c>
      <c r="M531" s="23">
        <v>358</v>
      </c>
      <c r="N531" s="23">
        <v>0</v>
      </c>
      <c r="O531" s="23">
        <v>2367</v>
      </c>
      <c r="P531" s="23">
        <v>2367</v>
      </c>
      <c r="Q531" s="23">
        <v>0</v>
      </c>
    </row>
    <row r="532" spans="5:17" ht="38.25" x14ac:dyDescent="0.2">
      <c r="E532" s="8">
        <f t="shared" ref="E532:E567" si="8">ROW($E532)-19</f>
        <v>513</v>
      </c>
      <c r="F532" s="21" t="s">
        <v>883</v>
      </c>
      <c r="G532" s="21" t="s">
        <v>884</v>
      </c>
      <c r="H532" s="22"/>
      <c r="I532" s="23">
        <v>240</v>
      </c>
      <c r="J532" s="23">
        <v>240</v>
      </c>
      <c r="K532" s="23">
        <v>0</v>
      </c>
      <c r="L532" s="23">
        <v>358</v>
      </c>
      <c r="M532" s="23">
        <v>358</v>
      </c>
      <c r="N532" s="23">
        <v>0</v>
      </c>
      <c r="O532" s="23">
        <v>3715</v>
      </c>
      <c r="P532" s="23">
        <v>3715</v>
      </c>
      <c r="Q532" s="23">
        <v>0</v>
      </c>
    </row>
    <row r="533" spans="5:17" ht="25.5" x14ac:dyDescent="0.2">
      <c r="E533" s="8">
        <f t="shared" si="8"/>
        <v>514</v>
      </c>
      <c r="F533" s="21" t="s">
        <v>885</v>
      </c>
      <c r="G533" s="21" t="s">
        <v>886</v>
      </c>
      <c r="H533" s="22" t="s">
        <v>35</v>
      </c>
      <c r="I533" s="23">
        <v>1</v>
      </c>
      <c r="J533" s="23">
        <v>1</v>
      </c>
      <c r="K533" s="23">
        <v>0</v>
      </c>
      <c r="L533" s="23">
        <v>1</v>
      </c>
      <c r="M533" s="23">
        <v>1</v>
      </c>
      <c r="N533" s="23">
        <v>0</v>
      </c>
      <c r="O533" s="23">
        <v>0</v>
      </c>
      <c r="P533" s="23">
        <v>0</v>
      </c>
      <c r="Q533" s="23">
        <v>0</v>
      </c>
    </row>
    <row r="534" spans="5:17" ht="25.5" x14ac:dyDescent="0.2">
      <c r="E534" s="8">
        <f t="shared" si="8"/>
        <v>515</v>
      </c>
      <c r="F534" s="21" t="s">
        <v>887</v>
      </c>
      <c r="G534" s="21" t="s">
        <v>888</v>
      </c>
      <c r="H534" s="22" t="s">
        <v>35</v>
      </c>
      <c r="I534" s="23">
        <v>1</v>
      </c>
      <c r="J534" s="23">
        <v>1</v>
      </c>
      <c r="K534" s="23">
        <v>0</v>
      </c>
      <c r="L534" s="23">
        <v>0</v>
      </c>
      <c r="M534" s="23">
        <v>0</v>
      </c>
      <c r="N534" s="23">
        <v>0</v>
      </c>
      <c r="O534" s="23">
        <v>1</v>
      </c>
      <c r="P534" s="23">
        <v>1</v>
      </c>
      <c r="Q534" s="23">
        <v>0</v>
      </c>
    </row>
    <row r="535" spans="5:17" ht="38.25" x14ac:dyDescent="0.2">
      <c r="E535" s="8">
        <f t="shared" si="8"/>
        <v>516</v>
      </c>
      <c r="F535" s="21" t="s">
        <v>889</v>
      </c>
      <c r="G535" s="21" t="s">
        <v>890</v>
      </c>
      <c r="H535" s="22"/>
      <c r="I535" s="23">
        <v>2</v>
      </c>
      <c r="J535" s="23">
        <v>2</v>
      </c>
      <c r="K535" s="23">
        <v>0</v>
      </c>
      <c r="L535" s="23">
        <v>1</v>
      </c>
      <c r="M535" s="23">
        <v>1</v>
      </c>
      <c r="N535" s="23">
        <v>0</v>
      </c>
      <c r="O535" s="23">
        <v>1</v>
      </c>
      <c r="P535" s="23">
        <v>1</v>
      </c>
      <c r="Q535" s="23">
        <v>0</v>
      </c>
    </row>
    <row r="536" spans="5:17" ht="25.5" x14ac:dyDescent="0.2">
      <c r="E536" s="8">
        <f t="shared" si="8"/>
        <v>517</v>
      </c>
      <c r="F536" s="21" t="s">
        <v>891</v>
      </c>
      <c r="G536" s="21" t="s">
        <v>892</v>
      </c>
      <c r="H536" s="22" t="s">
        <v>35</v>
      </c>
      <c r="I536" s="23">
        <v>120</v>
      </c>
      <c r="J536" s="23">
        <v>120</v>
      </c>
      <c r="K536" s="23">
        <v>0</v>
      </c>
      <c r="L536" s="23">
        <v>121</v>
      </c>
      <c r="M536" s="23">
        <v>121</v>
      </c>
      <c r="N536" s="23">
        <v>0</v>
      </c>
      <c r="O536" s="23">
        <v>0</v>
      </c>
      <c r="P536" s="23">
        <v>0</v>
      </c>
      <c r="Q536" s="23">
        <v>0</v>
      </c>
    </row>
    <row r="537" spans="5:17" ht="25.5" x14ac:dyDescent="0.2">
      <c r="E537" s="8">
        <f t="shared" si="8"/>
        <v>518</v>
      </c>
      <c r="F537" s="21" t="s">
        <v>893</v>
      </c>
      <c r="G537" s="21" t="s">
        <v>894</v>
      </c>
      <c r="H537" s="22" t="s">
        <v>35</v>
      </c>
      <c r="I537" s="23">
        <v>120</v>
      </c>
      <c r="J537" s="23">
        <v>120</v>
      </c>
      <c r="K537" s="23">
        <v>0</v>
      </c>
      <c r="L537" s="23">
        <v>785</v>
      </c>
      <c r="M537" s="23">
        <v>785</v>
      </c>
      <c r="N537" s="23">
        <v>0</v>
      </c>
      <c r="O537" s="23">
        <v>39946</v>
      </c>
      <c r="P537" s="23">
        <v>39946</v>
      </c>
      <c r="Q537" s="23">
        <v>0</v>
      </c>
    </row>
    <row r="538" spans="5:17" ht="25.5" x14ac:dyDescent="0.2">
      <c r="E538" s="8">
        <f t="shared" si="8"/>
        <v>519</v>
      </c>
      <c r="F538" s="21" t="s">
        <v>895</v>
      </c>
      <c r="G538" s="21" t="s">
        <v>896</v>
      </c>
      <c r="H538" s="22" t="s">
        <v>35</v>
      </c>
      <c r="I538" s="23">
        <v>2911</v>
      </c>
      <c r="J538" s="23">
        <v>2911</v>
      </c>
      <c r="K538" s="23">
        <v>0</v>
      </c>
      <c r="L538" s="23">
        <v>3244</v>
      </c>
      <c r="M538" s="23">
        <v>3244</v>
      </c>
      <c r="N538" s="23">
        <v>0</v>
      </c>
      <c r="O538" s="23">
        <v>5450</v>
      </c>
      <c r="P538" s="23">
        <v>5450</v>
      </c>
      <c r="Q538" s="23">
        <v>0</v>
      </c>
    </row>
    <row r="539" spans="5:17" ht="25.5" x14ac:dyDescent="0.2">
      <c r="E539" s="8">
        <f t="shared" si="8"/>
        <v>520</v>
      </c>
      <c r="F539" s="21" t="s">
        <v>897</v>
      </c>
      <c r="G539" s="21" t="s">
        <v>898</v>
      </c>
      <c r="H539" s="22" t="s">
        <v>35</v>
      </c>
      <c r="I539" s="23">
        <v>713</v>
      </c>
      <c r="J539" s="23">
        <v>713</v>
      </c>
      <c r="K539" s="23">
        <v>0</v>
      </c>
      <c r="L539" s="23">
        <v>789</v>
      </c>
      <c r="M539" s="23">
        <v>789</v>
      </c>
      <c r="N539" s="23">
        <v>0</v>
      </c>
      <c r="O539" s="23">
        <v>1</v>
      </c>
      <c r="P539" s="23">
        <v>1</v>
      </c>
      <c r="Q539" s="23">
        <v>0</v>
      </c>
    </row>
    <row r="540" spans="5:17" ht="25.5" x14ac:dyDescent="0.2">
      <c r="E540" s="8">
        <f t="shared" si="8"/>
        <v>521</v>
      </c>
      <c r="F540" s="21" t="s">
        <v>899</v>
      </c>
      <c r="G540" s="21" t="s">
        <v>900</v>
      </c>
      <c r="H540" s="22"/>
      <c r="I540" s="23">
        <v>3864</v>
      </c>
      <c r="J540" s="23">
        <v>3864</v>
      </c>
      <c r="K540" s="23">
        <v>0</v>
      </c>
      <c r="L540" s="23">
        <v>4939</v>
      </c>
      <c r="M540" s="23">
        <v>4939</v>
      </c>
      <c r="N540" s="23">
        <v>0</v>
      </c>
      <c r="O540" s="23">
        <v>45397</v>
      </c>
      <c r="P540" s="23">
        <v>45397</v>
      </c>
      <c r="Q540" s="23">
        <v>0</v>
      </c>
    </row>
    <row r="541" spans="5:17" ht="25.5" x14ac:dyDescent="0.2">
      <c r="E541" s="8">
        <f t="shared" si="8"/>
        <v>522</v>
      </c>
      <c r="F541" s="21" t="s">
        <v>901</v>
      </c>
      <c r="G541" s="21" t="s">
        <v>902</v>
      </c>
      <c r="H541" s="22"/>
      <c r="I541" s="23">
        <v>5032</v>
      </c>
      <c r="J541" s="23">
        <v>5032</v>
      </c>
      <c r="K541" s="23">
        <v>0</v>
      </c>
      <c r="L541" s="23">
        <v>5816</v>
      </c>
      <c r="M541" s="23">
        <v>5816</v>
      </c>
      <c r="N541" s="23">
        <v>0</v>
      </c>
      <c r="O541" s="23">
        <v>308176050</v>
      </c>
      <c r="P541" s="23">
        <v>308176050</v>
      </c>
      <c r="Q541" s="23">
        <v>0</v>
      </c>
    </row>
    <row r="542" spans="5:17" x14ac:dyDescent="0.2">
      <c r="E542" s="8">
        <f t="shared" si="8"/>
        <v>523</v>
      </c>
      <c r="F542" s="21" t="s">
        <v>903</v>
      </c>
      <c r="G542" s="21"/>
      <c r="H542" s="22"/>
      <c r="I542" s="23">
        <v>9049787036.3899994</v>
      </c>
      <c r="J542" s="23">
        <v>3255171556.75</v>
      </c>
      <c r="K542" s="23">
        <v>5794615479.6400003</v>
      </c>
      <c r="L542" s="23">
        <v>8131758614.79</v>
      </c>
      <c r="M542" s="23">
        <v>2187850601.4099998</v>
      </c>
      <c r="N542" s="23">
        <v>5943908013.3800001</v>
      </c>
      <c r="O542" s="23">
        <v>17584121906.099998</v>
      </c>
      <c r="P542" s="23">
        <v>16623883417.43</v>
      </c>
      <c r="Q542" s="23">
        <v>960238488.66999996</v>
      </c>
    </row>
    <row r="543" spans="5:17" x14ac:dyDescent="0.2">
      <c r="E543" s="8">
        <f t="shared" si="8"/>
        <v>524</v>
      </c>
      <c r="F543" s="21" t="s">
        <v>904</v>
      </c>
      <c r="G543" s="21" t="s">
        <v>905</v>
      </c>
      <c r="H543" s="22" t="s">
        <v>59</v>
      </c>
      <c r="I543" s="23">
        <v>1179652429.6900001</v>
      </c>
      <c r="J543" s="23">
        <v>905211170.20000005</v>
      </c>
      <c r="K543" s="23">
        <v>274441259.49000001</v>
      </c>
      <c r="L543" s="23">
        <v>4183372661.4000001</v>
      </c>
      <c r="M543" s="23">
        <v>3827824394.3200002</v>
      </c>
      <c r="N543" s="23">
        <v>355548267.07999998</v>
      </c>
      <c r="O543" s="23">
        <v>28163905723.330002</v>
      </c>
      <c r="P543" s="23">
        <v>25557036969.66</v>
      </c>
      <c r="Q543" s="23">
        <v>2606868753.6700001</v>
      </c>
    </row>
    <row r="544" spans="5:17" x14ac:dyDescent="0.2">
      <c r="E544" s="8">
        <f t="shared" si="8"/>
        <v>525</v>
      </c>
      <c r="F544" s="21" t="s">
        <v>906</v>
      </c>
      <c r="G544" s="21" t="s">
        <v>907</v>
      </c>
      <c r="H544" s="22"/>
      <c r="I544" s="23">
        <v>1179652429.6900001</v>
      </c>
      <c r="J544" s="23">
        <v>905211170.20000005</v>
      </c>
      <c r="K544" s="23">
        <v>274441259.49000001</v>
      </c>
      <c r="L544" s="23">
        <v>4183372661.4000001</v>
      </c>
      <c r="M544" s="23">
        <v>3827824394.3200002</v>
      </c>
      <c r="N544" s="23">
        <v>355548267.07999998</v>
      </c>
      <c r="O544" s="23">
        <v>28163905723.330002</v>
      </c>
      <c r="P544" s="23">
        <v>25557036969.66</v>
      </c>
      <c r="Q544" s="23">
        <v>2606868753.6700001</v>
      </c>
    </row>
    <row r="545" spans="5:17" ht="38.25" x14ac:dyDescent="0.2">
      <c r="E545" s="8">
        <f t="shared" si="8"/>
        <v>526</v>
      </c>
      <c r="F545" s="21" t="s">
        <v>815</v>
      </c>
      <c r="G545" s="21" t="s">
        <v>816</v>
      </c>
      <c r="H545" s="22"/>
      <c r="I545" s="23">
        <v>1179652429.6900001</v>
      </c>
      <c r="J545" s="23">
        <v>905211170.20000005</v>
      </c>
      <c r="K545" s="23">
        <v>274441259.49000001</v>
      </c>
      <c r="L545" s="23">
        <v>4183372661.4000001</v>
      </c>
      <c r="M545" s="23">
        <v>3827824394.3200002</v>
      </c>
      <c r="N545" s="23">
        <v>355548267.07999998</v>
      </c>
      <c r="O545" s="23">
        <v>28163905723.330002</v>
      </c>
      <c r="P545" s="23">
        <v>25557036969.66</v>
      </c>
      <c r="Q545" s="23">
        <v>2606868753.6700001</v>
      </c>
    </row>
    <row r="546" spans="5:17" ht="38.25" x14ac:dyDescent="0.2">
      <c r="E546" s="8">
        <f t="shared" si="8"/>
        <v>527</v>
      </c>
      <c r="F546" s="21" t="s">
        <v>908</v>
      </c>
      <c r="G546" s="21" t="s">
        <v>909</v>
      </c>
      <c r="H546" s="22" t="s">
        <v>59</v>
      </c>
      <c r="I546" s="23">
        <v>5695327589.21</v>
      </c>
      <c r="J546" s="23">
        <v>672364750</v>
      </c>
      <c r="K546" s="23">
        <v>5022962839.21</v>
      </c>
      <c r="L546" s="23">
        <v>5541621448.3100004</v>
      </c>
      <c r="M546" s="23">
        <v>672364750</v>
      </c>
      <c r="N546" s="23">
        <v>4869256698.3100004</v>
      </c>
      <c r="O546" s="23">
        <v>0</v>
      </c>
      <c r="P546" s="23">
        <v>0</v>
      </c>
      <c r="Q546" s="23">
        <v>0</v>
      </c>
    </row>
    <row r="547" spans="5:17" ht="51" x14ac:dyDescent="0.2">
      <c r="E547" s="8">
        <f t="shared" si="8"/>
        <v>528</v>
      </c>
      <c r="F547" s="21" t="s">
        <v>910</v>
      </c>
      <c r="G547" s="21" t="s">
        <v>911</v>
      </c>
      <c r="H547" s="22" t="s">
        <v>59</v>
      </c>
      <c r="I547" s="23">
        <v>397964631.50999999</v>
      </c>
      <c r="J547" s="23">
        <v>115063543.5</v>
      </c>
      <c r="K547" s="23">
        <v>282901088.00999999</v>
      </c>
      <c r="L547" s="23">
        <v>397964631.50999999</v>
      </c>
      <c r="M547" s="23">
        <v>115063543.5</v>
      </c>
      <c r="N547" s="23">
        <v>282901088.00999999</v>
      </c>
      <c r="O547" s="23">
        <v>0</v>
      </c>
      <c r="P547" s="23">
        <v>0</v>
      </c>
      <c r="Q547" s="23">
        <v>0</v>
      </c>
    </row>
    <row r="548" spans="5:17" ht="25.5" x14ac:dyDescent="0.2">
      <c r="E548" s="8">
        <f t="shared" si="8"/>
        <v>529</v>
      </c>
      <c r="F548" s="21" t="s">
        <v>912</v>
      </c>
      <c r="G548" s="21" t="s">
        <v>913</v>
      </c>
      <c r="H548" s="22"/>
      <c r="I548" s="23">
        <v>6093292220.7200003</v>
      </c>
      <c r="J548" s="23">
        <v>787428293.5</v>
      </c>
      <c r="K548" s="23">
        <v>5305863927.2200003</v>
      </c>
      <c r="L548" s="23">
        <v>5939586079.8199997</v>
      </c>
      <c r="M548" s="23">
        <v>787428293.5</v>
      </c>
      <c r="N548" s="23">
        <v>5152157786.3199997</v>
      </c>
      <c r="O548" s="23">
        <v>0</v>
      </c>
      <c r="P548" s="23">
        <v>0</v>
      </c>
      <c r="Q548" s="23">
        <v>0</v>
      </c>
    </row>
    <row r="549" spans="5:17" ht="51" x14ac:dyDescent="0.2">
      <c r="E549" s="8">
        <f t="shared" si="8"/>
        <v>530</v>
      </c>
      <c r="F549" s="21" t="s">
        <v>829</v>
      </c>
      <c r="G549" s="21" t="s">
        <v>830</v>
      </c>
      <c r="H549" s="22"/>
      <c r="I549" s="23">
        <v>6093292220.7200003</v>
      </c>
      <c r="J549" s="23">
        <v>787428293.5</v>
      </c>
      <c r="K549" s="23">
        <v>5305863927.2200003</v>
      </c>
      <c r="L549" s="23">
        <v>5939586079.8199997</v>
      </c>
      <c r="M549" s="23">
        <v>787428293.5</v>
      </c>
      <c r="N549" s="23">
        <v>5152157786.3199997</v>
      </c>
      <c r="O549" s="23">
        <v>0</v>
      </c>
      <c r="P549" s="23">
        <v>0</v>
      </c>
      <c r="Q549" s="23">
        <v>0</v>
      </c>
    </row>
    <row r="550" spans="5:17" x14ac:dyDescent="0.2">
      <c r="E550" s="8">
        <f t="shared" si="8"/>
        <v>531</v>
      </c>
      <c r="F550" s="21" t="s">
        <v>914</v>
      </c>
      <c r="G550" s="21" t="s">
        <v>915</v>
      </c>
      <c r="H550" s="22" t="s">
        <v>59</v>
      </c>
      <c r="I550" s="23">
        <v>0</v>
      </c>
      <c r="J550" s="23">
        <v>0</v>
      </c>
      <c r="K550" s="23">
        <v>0</v>
      </c>
      <c r="L550" s="23">
        <v>0</v>
      </c>
      <c r="M550" s="23">
        <v>0</v>
      </c>
      <c r="N550" s="23">
        <v>0</v>
      </c>
      <c r="O550" s="23">
        <v>361249813.12</v>
      </c>
      <c r="P550" s="23">
        <v>361249813.12</v>
      </c>
      <c r="Q550" s="23">
        <v>0</v>
      </c>
    </row>
    <row r="551" spans="5:17" x14ac:dyDescent="0.2">
      <c r="E551" s="8">
        <f t="shared" si="8"/>
        <v>532</v>
      </c>
      <c r="F551" s="21" t="s">
        <v>916</v>
      </c>
      <c r="G551" s="21" t="s">
        <v>917</v>
      </c>
      <c r="H551" s="22"/>
      <c r="I551" s="23">
        <v>0</v>
      </c>
      <c r="J551" s="23">
        <v>0</v>
      </c>
      <c r="K551" s="23">
        <v>0</v>
      </c>
      <c r="L551" s="23">
        <v>0</v>
      </c>
      <c r="M551" s="23">
        <v>0</v>
      </c>
      <c r="N551" s="23">
        <v>0</v>
      </c>
      <c r="O551" s="23">
        <v>361249813.12</v>
      </c>
      <c r="P551" s="23">
        <v>361249813.12</v>
      </c>
      <c r="Q551" s="23">
        <v>0</v>
      </c>
    </row>
    <row r="552" spans="5:17" ht="25.5" x14ac:dyDescent="0.2">
      <c r="E552" s="8">
        <f t="shared" si="8"/>
        <v>533</v>
      </c>
      <c r="F552" s="21" t="s">
        <v>842</v>
      </c>
      <c r="G552" s="21" t="s">
        <v>843</v>
      </c>
      <c r="H552" s="22"/>
      <c r="I552" s="23">
        <v>0</v>
      </c>
      <c r="J552" s="23">
        <v>0</v>
      </c>
      <c r="K552" s="23">
        <v>0</v>
      </c>
      <c r="L552" s="23">
        <v>0</v>
      </c>
      <c r="M552" s="23">
        <v>0</v>
      </c>
      <c r="N552" s="23">
        <v>0</v>
      </c>
      <c r="O552" s="23">
        <v>361249813.12</v>
      </c>
      <c r="P552" s="23">
        <v>361249813.12</v>
      </c>
      <c r="Q552" s="23">
        <v>0</v>
      </c>
    </row>
    <row r="553" spans="5:17" x14ac:dyDescent="0.2">
      <c r="E553" s="8">
        <f t="shared" si="8"/>
        <v>534</v>
      </c>
      <c r="F553" s="21" t="s">
        <v>918</v>
      </c>
      <c r="G553" s="21"/>
      <c r="H553" s="22"/>
      <c r="I553" s="23">
        <v>7272944650.4099998</v>
      </c>
      <c r="J553" s="23">
        <v>1692639463.7</v>
      </c>
      <c r="K553" s="23">
        <v>5580305186.71</v>
      </c>
      <c r="L553" s="23">
        <v>10122958741.219999</v>
      </c>
      <c r="M553" s="23">
        <v>4615252687.8199997</v>
      </c>
      <c r="N553" s="23">
        <v>5507706053.3999996</v>
      </c>
      <c r="O553" s="23">
        <v>28525155536.450001</v>
      </c>
      <c r="P553" s="23">
        <v>25918286782.779999</v>
      </c>
      <c r="Q553" s="23">
        <v>2606868753.6700001</v>
      </c>
    </row>
    <row r="554" spans="5:17" ht="25.5" x14ac:dyDescent="0.2">
      <c r="E554" s="8">
        <f t="shared" si="8"/>
        <v>535</v>
      </c>
      <c r="F554" s="21" t="s">
        <v>919</v>
      </c>
      <c r="G554" s="21" t="s">
        <v>920</v>
      </c>
      <c r="H554" s="22" t="s">
        <v>35</v>
      </c>
      <c r="I554" s="23">
        <v>6175399360.3299999</v>
      </c>
      <c r="J554" s="23">
        <v>5692932906.5100002</v>
      </c>
      <c r="K554" s="23">
        <v>482466453.81999999</v>
      </c>
      <c r="L554" s="23">
        <v>4232220542.1599998</v>
      </c>
      <c r="M554" s="23">
        <v>3826646931.9299998</v>
      </c>
      <c r="N554" s="23">
        <v>405573610.23000002</v>
      </c>
      <c r="O554" s="23">
        <v>11489431129.49</v>
      </c>
      <c r="P554" s="23">
        <v>9841441454.3799992</v>
      </c>
      <c r="Q554" s="23">
        <v>1647989675.1099999</v>
      </c>
    </row>
    <row r="555" spans="5:17" ht="25.5" x14ac:dyDescent="0.2">
      <c r="E555" s="8">
        <f t="shared" si="8"/>
        <v>536</v>
      </c>
      <c r="F555" s="21" t="s">
        <v>921</v>
      </c>
      <c r="G555" s="21" t="s">
        <v>922</v>
      </c>
      <c r="H555" s="22"/>
      <c r="I555" s="23">
        <v>6175399360.3299999</v>
      </c>
      <c r="J555" s="23">
        <v>5692932906.5100002</v>
      </c>
      <c r="K555" s="23">
        <v>482466453.81999999</v>
      </c>
      <c r="L555" s="23">
        <v>4232220542.1599998</v>
      </c>
      <c r="M555" s="23">
        <v>3826646931.9299998</v>
      </c>
      <c r="N555" s="23">
        <v>405573610.23000002</v>
      </c>
      <c r="O555" s="23">
        <v>11489431129.49</v>
      </c>
      <c r="P555" s="23">
        <v>9841441454.3799992</v>
      </c>
      <c r="Q555" s="23">
        <v>1647989675.1099999</v>
      </c>
    </row>
    <row r="556" spans="5:17" ht="25.5" x14ac:dyDescent="0.2">
      <c r="E556" s="8">
        <f t="shared" si="8"/>
        <v>537</v>
      </c>
      <c r="F556" s="21" t="s">
        <v>923</v>
      </c>
      <c r="G556" s="21" t="s">
        <v>924</v>
      </c>
      <c r="H556" s="22" t="s">
        <v>35</v>
      </c>
      <c r="I556" s="23">
        <v>661674.31999999995</v>
      </c>
      <c r="J556" s="23">
        <v>640648.77</v>
      </c>
      <c r="K556" s="23">
        <v>21025.55</v>
      </c>
      <c r="L556" s="23">
        <v>11667782.460000001</v>
      </c>
      <c r="M556" s="23">
        <v>11634354.57</v>
      </c>
      <c r="N556" s="23">
        <v>33427.89</v>
      </c>
      <c r="O556" s="23">
        <v>535</v>
      </c>
      <c r="P556" s="23">
        <v>535</v>
      </c>
      <c r="Q556" s="23">
        <v>0</v>
      </c>
    </row>
    <row r="557" spans="5:17" ht="25.5" x14ac:dyDescent="0.2">
      <c r="E557" s="8">
        <f t="shared" si="8"/>
        <v>538</v>
      </c>
      <c r="F557" s="21" t="s">
        <v>925</v>
      </c>
      <c r="G557" s="21" t="s">
        <v>926</v>
      </c>
      <c r="H557" s="22"/>
      <c r="I557" s="23">
        <v>661674.31999999995</v>
      </c>
      <c r="J557" s="23">
        <v>640648.77</v>
      </c>
      <c r="K557" s="23">
        <v>21025.55</v>
      </c>
      <c r="L557" s="23">
        <v>11667782.460000001</v>
      </c>
      <c r="M557" s="23">
        <v>11634354.57</v>
      </c>
      <c r="N557" s="23">
        <v>33427.89</v>
      </c>
      <c r="O557" s="23">
        <v>535</v>
      </c>
      <c r="P557" s="23">
        <v>535</v>
      </c>
      <c r="Q557" s="23">
        <v>0</v>
      </c>
    </row>
    <row r="558" spans="5:17" ht="51" x14ac:dyDescent="0.2">
      <c r="E558" s="8">
        <f t="shared" si="8"/>
        <v>539</v>
      </c>
      <c r="F558" s="21" t="s">
        <v>927</v>
      </c>
      <c r="G558" s="21" t="s">
        <v>928</v>
      </c>
      <c r="H558" s="22" t="s">
        <v>35</v>
      </c>
      <c r="I558" s="23">
        <v>12167290400.540001</v>
      </c>
      <c r="J558" s="23">
        <v>1248043307.9100001</v>
      </c>
      <c r="K558" s="23">
        <v>10919247092.629999</v>
      </c>
      <c r="L558" s="23">
        <v>12167477441.360001</v>
      </c>
      <c r="M558" s="23">
        <v>1248043307.8299999</v>
      </c>
      <c r="N558" s="23">
        <v>10919434133.530001</v>
      </c>
      <c r="O558" s="23">
        <v>0.04</v>
      </c>
      <c r="P558" s="23">
        <v>0.04</v>
      </c>
      <c r="Q558" s="23">
        <v>0</v>
      </c>
    </row>
    <row r="559" spans="5:17" ht="51" x14ac:dyDescent="0.2">
      <c r="E559" s="8">
        <f t="shared" si="8"/>
        <v>540</v>
      </c>
      <c r="F559" s="21" t="s">
        <v>929</v>
      </c>
      <c r="G559" s="21" t="s">
        <v>930</v>
      </c>
      <c r="H559" s="22"/>
      <c r="I559" s="23">
        <v>12167290400.540001</v>
      </c>
      <c r="J559" s="23">
        <v>1248043307.9100001</v>
      </c>
      <c r="K559" s="23">
        <v>10919247092.629999</v>
      </c>
      <c r="L559" s="23">
        <v>12167477441.360001</v>
      </c>
      <c r="M559" s="23">
        <v>1248043307.8299999</v>
      </c>
      <c r="N559" s="23">
        <v>10919434133.530001</v>
      </c>
      <c r="O559" s="23">
        <v>0.04</v>
      </c>
      <c r="P559" s="23">
        <v>0.04</v>
      </c>
      <c r="Q559" s="23">
        <v>0</v>
      </c>
    </row>
    <row r="560" spans="5:17" ht="38.25" x14ac:dyDescent="0.2">
      <c r="E560" s="8">
        <f t="shared" si="8"/>
        <v>541</v>
      </c>
      <c r="F560" s="21" t="s">
        <v>931</v>
      </c>
      <c r="G560" s="21" t="s">
        <v>932</v>
      </c>
      <c r="H560" s="22"/>
      <c r="I560" s="23">
        <v>18343351435.189999</v>
      </c>
      <c r="J560" s="23">
        <v>6941616863.1899996</v>
      </c>
      <c r="K560" s="23">
        <v>11401734572</v>
      </c>
      <c r="L560" s="23">
        <v>16411365765.98</v>
      </c>
      <c r="M560" s="23">
        <v>5086324594.3299999</v>
      </c>
      <c r="N560" s="23">
        <v>11325041171.65</v>
      </c>
      <c r="O560" s="23">
        <v>11489431664.530001</v>
      </c>
      <c r="P560" s="23">
        <v>9841441989.4200001</v>
      </c>
      <c r="Q560" s="23">
        <v>1647989675.1099999</v>
      </c>
    </row>
    <row r="561" spans="5:17" ht="25.5" x14ac:dyDescent="0.2">
      <c r="E561" s="8">
        <f t="shared" si="8"/>
        <v>542</v>
      </c>
      <c r="F561" s="21" t="s">
        <v>933</v>
      </c>
      <c r="G561" s="21"/>
      <c r="H561" s="22"/>
      <c r="I561" s="23">
        <v>18343351435.189999</v>
      </c>
      <c r="J561" s="23">
        <v>6941616863.1899996</v>
      </c>
      <c r="K561" s="23">
        <v>11401734572</v>
      </c>
      <c r="L561" s="23">
        <v>16411365765.98</v>
      </c>
      <c r="M561" s="23">
        <v>5086324594.3299999</v>
      </c>
      <c r="N561" s="23">
        <v>11325041171.65</v>
      </c>
      <c r="O561" s="23">
        <v>11489431664.530001</v>
      </c>
      <c r="P561" s="23">
        <v>9841441989.4200001</v>
      </c>
      <c r="Q561" s="23">
        <v>1647989675.1099999</v>
      </c>
    </row>
    <row r="562" spans="5:17" ht="25.5" x14ac:dyDescent="0.2">
      <c r="E562" s="8">
        <f t="shared" si="8"/>
        <v>543</v>
      </c>
      <c r="F562" s="21" t="s">
        <v>923</v>
      </c>
      <c r="G562" s="21" t="s">
        <v>924</v>
      </c>
      <c r="H562" s="22" t="s">
        <v>59</v>
      </c>
      <c r="I562" s="23">
        <v>0</v>
      </c>
      <c r="J562" s="23">
        <v>0</v>
      </c>
      <c r="K562" s="23">
        <v>0</v>
      </c>
      <c r="L562" s="23">
        <v>0</v>
      </c>
      <c r="M562" s="23">
        <v>0</v>
      </c>
      <c r="N562" s="23">
        <v>0</v>
      </c>
      <c r="O562" s="23">
        <v>548398034.17999995</v>
      </c>
      <c r="P562" s="23">
        <v>547038624.02999997</v>
      </c>
      <c r="Q562" s="23">
        <v>1359410.15</v>
      </c>
    </row>
    <row r="563" spans="5:17" ht="25.5" x14ac:dyDescent="0.2">
      <c r="E563" s="8">
        <f t="shared" si="8"/>
        <v>544</v>
      </c>
      <c r="F563" s="21" t="s">
        <v>925</v>
      </c>
      <c r="G563" s="21" t="s">
        <v>926</v>
      </c>
      <c r="H563" s="22"/>
      <c r="I563" s="23">
        <v>0</v>
      </c>
      <c r="J563" s="23">
        <v>0</v>
      </c>
      <c r="K563" s="23">
        <v>0</v>
      </c>
      <c r="L563" s="23">
        <v>0</v>
      </c>
      <c r="M563" s="23">
        <v>0</v>
      </c>
      <c r="N563" s="23">
        <v>0</v>
      </c>
      <c r="O563" s="23">
        <v>548398034.17999995</v>
      </c>
      <c r="P563" s="23">
        <v>547038624.02999997</v>
      </c>
      <c r="Q563" s="23">
        <v>1359410.15</v>
      </c>
    </row>
    <row r="564" spans="5:17" ht="38.25" x14ac:dyDescent="0.2">
      <c r="E564" s="8">
        <f t="shared" si="8"/>
        <v>545</v>
      </c>
      <c r="F564" s="21" t="s">
        <v>931</v>
      </c>
      <c r="G564" s="21" t="s">
        <v>932</v>
      </c>
      <c r="H564" s="22"/>
      <c r="I564" s="23">
        <v>0</v>
      </c>
      <c r="J564" s="23">
        <v>0</v>
      </c>
      <c r="K564" s="23">
        <v>0</v>
      </c>
      <c r="L564" s="23">
        <v>0</v>
      </c>
      <c r="M564" s="23">
        <v>0</v>
      </c>
      <c r="N564" s="23">
        <v>0</v>
      </c>
      <c r="O564" s="23">
        <v>548398034.17999995</v>
      </c>
      <c r="P564" s="23">
        <v>547038624.02999997</v>
      </c>
      <c r="Q564" s="23">
        <v>1359410.15</v>
      </c>
    </row>
    <row r="565" spans="5:17" ht="25.5" x14ac:dyDescent="0.2">
      <c r="E565" s="8">
        <f t="shared" si="8"/>
        <v>546</v>
      </c>
      <c r="F565" s="21" t="s">
        <v>934</v>
      </c>
      <c r="G565" s="21"/>
      <c r="H565" s="22"/>
      <c r="I565" s="23">
        <v>0</v>
      </c>
      <c r="J565" s="23">
        <v>0</v>
      </c>
      <c r="K565" s="23">
        <v>0</v>
      </c>
      <c r="L565" s="23">
        <v>0</v>
      </c>
      <c r="M565" s="23">
        <v>0</v>
      </c>
      <c r="N565" s="23">
        <v>0</v>
      </c>
      <c r="O565" s="23">
        <v>548398034.17999995</v>
      </c>
      <c r="P565" s="23">
        <v>547038624.02999997</v>
      </c>
      <c r="Q565" s="23">
        <v>1359410.15</v>
      </c>
    </row>
    <row r="566" spans="5:17" x14ac:dyDescent="0.2">
      <c r="E566" s="8">
        <f t="shared" si="8"/>
        <v>547</v>
      </c>
      <c r="F566" s="21" t="s">
        <v>935</v>
      </c>
      <c r="G566" s="21"/>
      <c r="H566" s="22"/>
      <c r="I566" s="23">
        <v>27393138471.580002</v>
      </c>
      <c r="J566" s="23">
        <v>10196788419.940001</v>
      </c>
      <c r="K566" s="23">
        <v>17196350051.639999</v>
      </c>
      <c r="L566" s="23">
        <v>24543124380.77</v>
      </c>
      <c r="M566" s="23">
        <v>7274175195.7399998</v>
      </c>
      <c r="N566" s="23">
        <v>17268949185.029999</v>
      </c>
      <c r="O566" s="23">
        <v>29073553570.630001</v>
      </c>
      <c r="P566" s="23">
        <v>26465325406.849998</v>
      </c>
      <c r="Q566" s="23">
        <v>2608228163.7800002</v>
      </c>
    </row>
    <row r="567" spans="5:17" x14ac:dyDescent="0.2">
      <c r="E567" s="8">
        <f t="shared" si="8"/>
        <v>548</v>
      </c>
      <c r="F567" s="21" t="s">
        <v>936</v>
      </c>
      <c r="G567" s="21"/>
      <c r="H567" s="22"/>
      <c r="I567" s="23">
        <v>7272944650.4099998</v>
      </c>
      <c r="J567" s="23">
        <v>1692639463.7</v>
      </c>
      <c r="K567" s="23">
        <v>5580305186.71</v>
      </c>
      <c r="L567" s="23">
        <v>10122958741.219999</v>
      </c>
      <c r="M567" s="23">
        <v>4615252687.8199997</v>
      </c>
      <c r="N567" s="23">
        <v>5507706053.3999996</v>
      </c>
      <c r="O567" s="23">
        <v>29073553570.630001</v>
      </c>
      <c r="P567" s="23">
        <v>26465325406.810001</v>
      </c>
      <c r="Q567" s="23">
        <v>2608228163.8200002</v>
      </c>
    </row>
    <row r="568" spans="5:17" x14ac:dyDescent="0.2"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</row>
    <row r="569" spans="5:17" x14ac:dyDescent="0.2"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</row>
    <row r="570" spans="5:17" x14ac:dyDescent="0.2"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</row>
    <row r="571" spans="5:17" ht="13.5" thickBot="1" x14ac:dyDescent="0.25">
      <c r="E571" s="12"/>
      <c r="F571" s="12"/>
      <c r="G571" s="12"/>
      <c r="H571" s="12"/>
      <c r="I571" s="12"/>
      <c r="J571" s="13">
        <f>_xlfn.SINGLE(ClDSOutBlOption_ExecDate)</f>
        <v>45679</v>
      </c>
      <c r="K571" s="12"/>
      <c r="L571" s="12"/>
      <c r="M571" s="12"/>
      <c r="N571" s="28" t="str">
        <f>_xlfn.SINGLE(ClDSOutBlOption_SubscrExec)</f>
        <v>Системный администратор</v>
      </c>
      <c r="O571" s="28"/>
      <c r="P571" s="12"/>
      <c r="Q571" s="12"/>
    </row>
    <row r="572" spans="5:17" x14ac:dyDescent="0.2">
      <c r="E572" s="12"/>
      <c r="F572" s="12"/>
      <c r="G572" s="12"/>
      <c r="H572" s="12"/>
      <c r="I572" s="12"/>
      <c r="J572" s="14" t="s">
        <v>19</v>
      </c>
      <c r="K572" s="12"/>
      <c r="L572" s="12"/>
      <c r="M572" s="12"/>
      <c r="N572" s="29" t="s">
        <v>20</v>
      </c>
      <c r="O572" s="29"/>
      <c r="P572" s="12"/>
      <c r="Q572" s="12"/>
    </row>
    <row r="573" spans="5:17" x14ac:dyDescent="0.2"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</row>
    <row r="574" spans="5:17" ht="13.5" thickBot="1" x14ac:dyDescent="0.25">
      <c r="E574" s="12"/>
      <c r="F574" s="12"/>
      <c r="G574" s="12"/>
      <c r="H574" s="12"/>
      <c r="I574" s="12"/>
      <c r="J574" s="12"/>
      <c r="K574" s="12"/>
      <c r="L574" s="12"/>
      <c r="M574" s="12"/>
      <c r="N574" s="30">
        <f>_xlfn.SINGLE(ClDSOutBlOption_SubscrContr)</f>
        <v>0</v>
      </c>
      <c r="O574" s="30"/>
      <c r="P574" s="12"/>
      <c r="Q574" s="12"/>
    </row>
    <row r="575" spans="5:17" x14ac:dyDescent="0.2">
      <c r="E575" s="12"/>
      <c r="F575" s="12"/>
      <c r="G575" s="12"/>
      <c r="H575" s="12"/>
      <c r="I575" s="12"/>
      <c r="J575" s="12"/>
      <c r="K575" s="12"/>
      <c r="L575" s="12"/>
      <c r="M575" s="12"/>
      <c r="N575" s="27" t="str">
        <f>_xlfn.SINGLE(ClDSOutBlOption_SubscrContrJob)</f>
        <v>Головний бухгалтер</v>
      </c>
      <c r="O575" s="27"/>
      <c r="P575" s="12"/>
      <c r="Q575" s="12"/>
    </row>
    <row r="576" spans="5:17" x14ac:dyDescent="0.2"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9"/>
      <c r="Q576" s="12"/>
    </row>
    <row r="577" spans="5:17" ht="13.5" thickBot="1" x14ac:dyDescent="0.25">
      <c r="E577" s="12"/>
      <c r="F577" s="12"/>
      <c r="G577" s="12"/>
      <c r="H577" s="12"/>
      <c r="I577" s="12"/>
      <c r="J577" s="12"/>
      <c r="K577" s="12"/>
      <c r="L577" s="12"/>
      <c r="M577" s="12"/>
      <c r="N577" s="30">
        <f>_xlfn.SINGLE(ClDSOutBlOption_SubscrHead)</f>
        <v>0</v>
      </c>
      <c r="O577" s="30"/>
      <c r="P577" s="12"/>
      <c r="Q577" s="12"/>
    </row>
    <row r="578" spans="5:17" x14ac:dyDescent="0.2">
      <c r="E578" s="12"/>
      <c r="F578" s="12"/>
      <c r="G578" s="12"/>
      <c r="H578" s="12"/>
      <c r="I578" s="12"/>
      <c r="J578" s="12"/>
      <c r="K578" s="12"/>
      <c r="L578" s="12"/>
      <c r="M578" s="12"/>
      <c r="N578" s="27" t="str">
        <f>_xlfn.SINGLE(ClDSOutBlOption_SubscrHeadJob)</f>
        <v>Заступник Голови Правлiння</v>
      </c>
      <c r="O578" s="27"/>
      <c r="P578" s="12"/>
      <c r="Q578" s="12"/>
    </row>
  </sheetData>
  <mergeCells count="27">
    <mergeCell ref="P2:Q2"/>
    <mergeCell ref="P3:Q3"/>
    <mergeCell ref="E16:E18"/>
    <mergeCell ref="F16:F18"/>
    <mergeCell ref="H16:H18"/>
    <mergeCell ref="G16:G18"/>
    <mergeCell ref="F7:J11"/>
    <mergeCell ref="F12:J12"/>
    <mergeCell ref="P4:Q4"/>
    <mergeCell ref="P5:Q5"/>
    <mergeCell ref="L7:O11"/>
    <mergeCell ref="L12:O12"/>
    <mergeCell ref="Q17:Q18"/>
    <mergeCell ref="O17:O18"/>
    <mergeCell ref="P17:P18"/>
    <mergeCell ref="I16:N16"/>
    <mergeCell ref="O16:Q16"/>
    <mergeCell ref="I17:K17"/>
    <mergeCell ref="L17:N17"/>
    <mergeCell ref="J5:L5"/>
    <mergeCell ref="J3:L4"/>
    <mergeCell ref="N578:O578"/>
    <mergeCell ref="N571:O571"/>
    <mergeCell ref="N572:O572"/>
    <mergeCell ref="N574:O574"/>
    <mergeCell ref="N575:O575"/>
    <mergeCell ref="N577:O577"/>
  </mergeCells>
  <conditionalFormatting sqref="I20:Q567">
    <cfRule type="expression" dxfId="0" priority="1">
      <formula>$C$2=2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ClDSOutBlSrcIndexRange</vt:lpstr>
      <vt:lpstr>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2019-10-22T11:21:27Z</dcterms:created>
  <dcterms:modified xsi:type="dcterms:W3CDTF">2025-01-27T15:24:08Z</dcterms:modified>
</cp:coreProperties>
</file>