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30" yWindow="930" windowWidth="17280" windowHeight="9030" firstSheet="1" activeTab="1"/>
  </bookViews>
  <sheets>
    <sheet name="G2TempSheet" sheetId="2" state="veryHidden" r:id="rId1"/>
    <sheet name="Лист1" sheetId="1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Лист1!$A$15:$CI$37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1" l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F9" i="1" l="1"/>
  <c r="E8" i="1"/>
  <c r="F2" i="1"/>
  <c r="E3" i="1"/>
  <c r="E2" i="1"/>
  <c r="E1" i="1"/>
  <c r="F1" i="1" s="1"/>
  <c r="E6" i="1" l="1"/>
  <c r="E37" i="1"/>
</calcChain>
</file>

<file path=xl/sharedStrings.xml><?xml version="1.0" encoding="utf-8"?>
<sst xmlns="http://schemas.openxmlformats.org/spreadsheetml/2006/main" count="168" uniqueCount="66">
  <si>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</t>
  </si>
  <si>
    <t>Звітна дата</t>
  </si>
  <si>
    <t>Обсяг високоякісних ліквідних активів (ВЛА)</t>
  </si>
  <si>
    <t>Очікувані відпливи грошових коштів:</t>
  </si>
  <si>
    <t>Очікувані надходження грошових коштів:</t>
  </si>
  <si>
    <t>Чистий очікуваний відплив грошових коштів</t>
  </si>
  <si>
    <t>банкноти і монети</t>
  </si>
  <si>
    <r>
      <t>кошти в Національному банку [на кореспондентському рахунку та рахунку умовного зберігання (ескроу)]</t>
    </r>
    <r>
      <rPr>
        <b/>
        <strike/>
        <sz val="10"/>
        <rFont val="Times New Roman"/>
        <family val="1"/>
        <charset val="204"/>
      </rPr>
      <t xml:space="preserve"> </t>
    </r>
  </si>
  <si>
    <t>сума за ОВДП та ОЗДП, що рефінансуються Національним банком України</t>
  </si>
  <si>
    <t>сума за облігаціями внутрішніх місцевих позик та підприємств, розміщення яких здійснено під гарантію Кабінету Міністрів України, що рефінансуються Національним банком України</t>
  </si>
  <si>
    <t>сума за депозитними сертифікатами Національного банку України</t>
  </si>
  <si>
    <t>сума за депозитами в Національному банку України до 1 дня</t>
  </si>
  <si>
    <t>сума за борговими цінними паперами міжнародних фінансових організацій/державних органів країн G-7 з рейтингами провідних світових рейтингових агенств не нижче АА-/Аа3</t>
  </si>
  <si>
    <t>сума за борговими цінними паперами, емітованими міжнародними банками розвитку</t>
  </si>
  <si>
    <t>кошти на коррахунках в інших банках з рейтингом не нижче інвест.класу, що зменш.на суму незнижувального залишку за відповідними рахунками ностро</t>
  </si>
  <si>
    <t>сума обов'язкових резервів, що  підлягають зберіганню на кореспондентському рахунку банку в Національному банку в період утримання згідно з Положенням №806</t>
  </si>
  <si>
    <t>загальний обсяг високоякісних ліквідних активів (ВЛА)</t>
  </si>
  <si>
    <t>кошти фізичних осіб</t>
  </si>
  <si>
    <t>кошти суб'єктів господарської діяльності</t>
  </si>
  <si>
    <t>кошти інших банків</t>
  </si>
  <si>
    <t xml:space="preserve">кошти  бюджетних установ, виборчих фондів та фонду референдуму </t>
  </si>
  <si>
    <t>кошти небанківських фінансових установ</t>
  </si>
  <si>
    <t>кошти НБУ</t>
  </si>
  <si>
    <t>кредити від міжнародних та інших фінансових організацій</t>
  </si>
  <si>
    <t>цінні папери власного боргу</t>
  </si>
  <si>
    <t>субординований борг та капітальні інструменти з умовами списання/конверсії</t>
  </si>
  <si>
    <t>безвідкличні зобов'язання з кредитування, що надані банком</t>
  </si>
  <si>
    <t>операції , пов'язані з торговим фінансуванням (акредитиви та гарантії)</t>
  </si>
  <si>
    <t>транзитні та клірингові рахунки</t>
  </si>
  <si>
    <t>операції з деривативами</t>
  </si>
  <si>
    <t>кредиторська заборгованість</t>
  </si>
  <si>
    <t>інші балансові та позабалансові зобов'язання, за якими банк очікує відпливи</t>
  </si>
  <si>
    <t>забезпечене фондування</t>
  </si>
  <si>
    <t>сума простроченої заборгованості за очікуваними відпливами</t>
  </si>
  <si>
    <t>сукупні очікувані відпливи грошових коштів</t>
  </si>
  <si>
    <t>кредити фізичним особам</t>
  </si>
  <si>
    <t>кредити суб'єктам господарської діяльності</t>
  </si>
  <si>
    <t>кредити органам державної влади та місцевого самоврядування</t>
  </si>
  <si>
    <t>кошти в Національному банку</t>
  </si>
  <si>
    <t>операції з цінними паперами (які не включені до ВЛА)</t>
  </si>
  <si>
    <t>операції зворотнього репо</t>
  </si>
  <si>
    <t>операції з деривативами та дебіторською заборгованістю</t>
  </si>
  <si>
    <t xml:space="preserve">інші операції, за якими очікуються надходження (згідно з таблицею 1 додатку 3 до Методики розрахунку LCR) </t>
  </si>
  <si>
    <t>сукупні очікувані надходження грошових коштів</t>
  </si>
  <si>
    <t>у всіх валютах</t>
  </si>
  <si>
    <t>у іноземній валюті</t>
  </si>
  <si>
    <t>(тис.грн.)</t>
  </si>
  <si>
    <t>МФО</t>
  </si>
  <si>
    <t>Коефіцієнт покриття ліквідністю (LCR)</t>
  </si>
  <si>
    <t>3.421 Developer , Russian Edition</t>
  </si>
  <si>
    <t>ClDSOutBlOption:</t>
  </si>
  <si>
    <t>Постанова №11. Додаток 10. Складові розрахунку коефіцієнтів покриття ліквідністю (LCR)</t>
  </si>
  <si>
    <t xml:space="preserve">{} {{Title.Alignment = taCenter} {Width = 100}} {Date DATE_ID Дата 50 0 {{Width = 75} {Alignment = taCenter}}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ITOG {Ознака iтогу} 50 </t>
  </si>
  <si>
    <t>SRC_DOP_20X 34000 RN_VALUE_INDEX ID_RN_VALUE_INDEX_SQ T100 {} SRC_MAIN 30067 RN_DATA_6K ID_RN_DATA_6K_SQ {} {} SRC_XTOTAL 30067 RN_DATA_6K ID_RN_DATA_6K_SQ {} {}</t>
  </si>
  <si>
    <t>ITOG;DATE_ID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</si>
  <si>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</si>
  <si>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</si>
  <si>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</si>
  <si>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</si>
  <si>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</si>
  <si>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</t>
  </si>
  <si>
    <t>1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</si>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</sst>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"/>
    <numFmt numFmtId="165" formatCode="#,##0,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trike/>
      <sz val="1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10" fillId="0" borderId="0"/>
    <xf numFmtId="0" fontId="10" fillId="0" borderId="0"/>
    <xf numFmtId="0" fontId="11" fillId="0" borderId="0"/>
  </cellStyleXfs>
  <cellXfs count="48">
    <xf numFmtId="0" fontId="0" fillId="0" borderId="0" xfId="0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0" xfId="0"/>
    <xf numFmtId="0" fontId="0" fillId="0" borderId="0" xfId="0"/>
    <xf numFmtId="0" fontId="1" fillId="0" borderId="0" xfId="0" applyFont="1"/>
    <xf numFmtId="0" fontId="6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12" fillId="0" borderId="0" xfId="0" applyFont="1" applyAlignment="1">
      <alignment horizontal="right"/>
    </xf>
    <xf numFmtId="14" fontId="13" fillId="0" borderId="1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164" fontId="14" fillId="0" borderId="1" xfId="0" applyNumberFormat="1" applyFont="1" applyBorder="1"/>
    <xf numFmtId="165" fontId="13" fillId="0" borderId="1" xfId="0" applyNumberFormat="1" applyFont="1" applyBorder="1" applyAlignment="1">
      <alignment horizontal="right"/>
    </xf>
    <xf numFmtId="0" fontId="0" fillId="0" borderId="0" xfId="0" quotePrefix="1"/>
    <xf numFmtId="14" fontId="0" fillId="0" borderId="0" xfId="0" applyNumberFormat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center" textRotation="90" wrapText="1"/>
    </xf>
    <xf numFmtId="0" fontId="2" fillId="2" borderId="7" xfId="0" applyFont="1" applyFill="1" applyBorder="1" applyAlignment="1">
      <alignment horizontal="center" vertical="center" textRotation="90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5">
    <cellStyle name="Звичайний 2" xfId="3"/>
    <cellStyle name="Обычный" xfId="0" builtinId="0"/>
    <cellStyle name="Обычный 2" xfId="2"/>
    <cellStyle name="Обычный 3" xfId="4"/>
    <cellStyle name="Обычный 4" xfId="1"/>
  </cellStyles>
  <dxfs count="2"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x14ac:dyDescent="0.25">
      <c r="A1" s="21" t="s">
        <v>49</v>
      </c>
    </row>
    <row r="4" spans="1:18" x14ac:dyDescent="0.25">
      <c r="A4" t="s">
        <v>50</v>
      </c>
      <c r="B4" s="21" t="s">
        <v>51</v>
      </c>
      <c r="D4" s="21" t="s">
        <v>52</v>
      </c>
      <c r="F4" s="21" t="s">
        <v>53</v>
      </c>
      <c r="G4" s="21" t="s">
        <v>54</v>
      </c>
      <c r="H4" s="22">
        <v>45778</v>
      </c>
      <c r="I4" s="21" t="s">
        <v>55</v>
      </c>
      <c r="J4" s="21" t="s">
        <v>56</v>
      </c>
      <c r="K4" s="21" t="s">
        <v>57</v>
      </c>
      <c r="N4">
        <v>0</v>
      </c>
      <c r="O4">
        <v>2</v>
      </c>
      <c r="P4" s="21" t="s">
        <v>58</v>
      </c>
      <c r="Q4" s="21" t="s">
        <v>59</v>
      </c>
      <c r="R4" s="22">
        <v>45778</v>
      </c>
    </row>
    <row r="5" spans="1:18" x14ac:dyDescent="0.25">
      <c r="A5" t="s">
        <v>62</v>
      </c>
    </row>
    <row r="6" spans="1:18" x14ac:dyDescent="0.25">
      <c r="A6" t="s">
        <v>63</v>
      </c>
      <c r="B6">
        <v>459</v>
      </c>
      <c r="C6" s="22">
        <v>45777</v>
      </c>
      <c r="D6">
        <v>380526</v>
      </c>
      <c r="E6">
        <v>1</v>
      </c>
      <c r="F6">
        <v>1</v>
      </c>
      <c r="G6">
        <v>0</v>
      </c>
      <c r="H6">
        <v>112434000000</v>
      </c>
    </row>
    <row r="7" spans="1:18" x14ac:dyDescent="0.25">
      <c r="A7" t="s">
        <v>64</v>
      </c>
      <c r="B7" s="22">
        <v>45779</v>
      </c>
      <c r="C7">
        <v>0</v>
      </c>
      <c r="D7">
        <v>1</v>
      </c>
      <c r="E7" t="b">
        <v>0</v>
      </c>
    </row>
    <row r="8" spans="1:18" x14ac:dyDescent="0.25">
      <c r="A8" t="s">
        <v>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60"/>
  <sheetViews>
    <sheetView showGridLines="0" tabSelected="1" workbookViewId="0">
      <pane xSplit="5" topLeftCell="F1" activePane="topRight" state="frozen"/>
      <selection activeCell="A5" sqref="A5"/>
      <selection pane="topRight" activeCell="A15" sqref="A15:CI37"/>
    </sheetView>
  </sheetViews>
  <sheetFormatPr defaultRowHeight="15" x14ac:dyDescent="0.25"/>
  <cols>
    <col min="1" max="1" width="2.7109375" customWidth="1"/>
    <col min="2" max="2" width="3.140625" hidden="1" customWidth="1"/>
    <col min="3" max="3" width="5.28515625" hidden="1" customWidth="1"/>
    <col min="4" max="4" width="4.7109375" style="4" hidden="1" customWidth="1"/>
    <col min="5" max="5" width="10.140625" customWidth="1"/>
    <col min="6" max="83" width="13.7109375" customWidth="1"/>
    <col min="84" max="87" width="13.7109375" style="4" customWidth="1"/>
    <col min="88" max="89" width="13.7109375" customWidth="1"/>
  </cols>
  <sheetData>
    <row r="1" spans="1:87" s="3" customFormat="1" hidden="1" x14ac:dyDescent="0.25">
      <c r="D1" s="4"/>
      <c r="E1" s="4">
        <f>_xlfn.SINGLE(ClDSOutBlOption_ReportDate)</f>
        <v>45778</v>
      </c>
      <c r="F1" s="4" t="str">
        <f>MID("00",1,2-LEN(DAY(E1)))&amp;DAY(E1)&amp;"."&amp;MID("00",1,2-LEN(MONTH(E1)))&amp;MONTH(E1)&amp;"."&amp;YEAR(E1)</f>
        <v>01.05.2025</v>
      </c>
      <c r="G1" s="4" t="e">
        <v>#NAME?</v>
      </c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</row>
    <row r="2" spans="1:87" s="3" customFormat="1" hidden="1" x14ac:dyDescent="0.25">
      <c r="D2" s="4"/>
      <c r="E2" s="4">
        <f>_xlfn.SINGLE(ClDSOutBlOption_ExecDate)</f>
        <v>45778</v>
      </c>
      <c r="F2" s="4">
        <f>_xlfn.SINGLE(CLSInSimple_MFO)</f>
        <v>380526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</row>
    <row r="3" spans="1:87" s="3" customFormat="1" hidden="1" x14ac:dyDescent="0.25">
      <c r="C3" s="4"/>
      <c r="D3" s="4"/>
      <c r="E3" s="4" t="e">
        <f>2+ROWS(ClDSOutBlSrcIndexRange)</f>
        <v>#NAME?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</row>
    <row r="4" spans="1:87" s="3" customFormat="1" hidden="1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</row>
    <row r="5" spans="1:87" s="3" customFormat="1" ht="18.75" x14ac:dyDescent="0.3">
      <c r="C5" s="4"/>
      <c r="D5" s="4"/>
      <c r="E5" s="6" t="s">
        <v>0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</row>
    <row r="6" spans="1:87" s="3" customFormat="1" x14ac:dyDescent="0.25">
      <c r="C6" s="4"/>
      <c r="D6" s="4"/>
      <c r="E6" s="5" t="str">
        <f xml:space="preserve"> "станом на " &amp; F1 &amp; " року"</f>
        <v>станом на 01.05.2025 року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s="3" customFormat="1" x14ac:dyDescent="0.25">
      <c r="D7" s="4"/>
      <c r="CF7" s="4"/>
      <c r="CG7" s="4"/>
      <c r="CH7" s="4"/>
      <c r="CI7" s="4"/>
    </row>
    <row r="8" spans="1:87" s="3" customFormat="1" x14ac:dyDescent="0.25">
      <c r="C8" s="4"/>
      <c r="D8" s="4"/>
      <c r="E8" s="4" t="str">
        <f>_xlfn.SINGLE(ClDSOutBlOption_InstName)</f>
        <v>АКЦІОНЕРНЕ ТОВАРИСТВО 'КОМЕРЦІЙНИЙ БАНК 'ГЛОБУС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</row>
    <row r="9" spans="1:87" s="3" customFormat="1" x14ac:dyDescent="0.25">
      <c r="C9" s="4"/>
      <c r="D9" s="4"/>
      <c r="E9" s="16" t="s">
        <v>47</v>
      </c>
      <c r="F9" s="17">
        <f>_xlfn.SINGLE(CLSInSimple_MFO)</f>
        <v>380526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</row>
    <row r="10" spans="1:87" s="4" customFormat="1" x14ac:dyDescent="0.25">
      <c r="CI10" s="14" t="s">
        <v>46</v>
      </c>
    </row>
    <row r="11" spans="1:87" s="4" customFormat="1" ht="21" customHeight="1" x14ac:dyDescent="0.25">
      <c r="E11" s="27" t="s">
        <v>1</v>
      </c>
      <c r="F11" s="30" t="s">
        <v>2</v>
      </c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2"/>
      <c r="AB11" s="33" t="s">
        <v>3</v>
      </c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5"/>
      <c r="BL11" s="33" t="s">
        <v>4</v>
      </c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5"/>
      <c r="CF11" s="41" t="s">
        <v>5</v>
      </c>
      <c r="CG11" s="42"/>
      <c r="CH11" s="23" t="s">
        <v>48</v>
      </c>
      <c r="CI11" s="24"/>
    </row>
    <row r="12" spans="1:87" s="4" customFormat="1" ht="96" customHeight="1" x14ac:dyDescent="0.25">
      <c r="E12" s="28"/>
      <c r="F12" s="36" t="s">
        <v>6</v>
      </c>
      <c r="G12" s="36"/>
      <c r="H12" s="37" t="s">
        <v>7</v>
      </c>
      <c r="I12" s="38"/>
      <c r="J12" s="37" t="s">
        <v>8</v>
      </c>
      <c r="K12" s="38"/>
      <c r="L12" s="37" t="s">
        <v>9</v>
      </c>
      <c r="M12" s="38"/>
      <c r="N12" s="39" t="s">
        <v>10</v>
      </c>
      <c r="O12" s="40"/>
      <c r="P12" s="39" t="s">
        <v>11</v>
      </c>
      <c r="Q12" s="40"/>
      <c r="R12" s="39" t="s">
        <v>12</v>
      </c>
      <c r="S12" s="40"/>
      <c r="T12" s="39" t="s">
        <v>13</v>
      </c>
      <c r="U12" s="40"/>
      <c r="V12" s="39" t="s">
        <v>14</v>
      </c>
      <c r="W12" s="40"/>
      <c r="X12" s="37" t="s">
        <v>15</v>
      </c>
      <c r="Y12" s="38"/>
      <c r="Z12" s="39" t="s">
        <v>16</v>
      </c>
      <c r="AA12" s="40"/>
      <c r="AB12" s="39" t="s">
        <v>17</v>
      </c>
      <c r="AC12" s="40"/>
      <c r="AD12" s="39" t="s">
        <v>18</v>
      </c>
      <c r="AE12" s="40"/>
      <c r="AF12" s="39" t="s">
        <v>19</v>
      </c>
      <c r="AG12" s="40"/>
      <c r="AH12" s="37" t="s">
        <v>20</v>
      </c>
      <c r="AI12" s="38"/>
      <c r="AJ12" s="39" t="s">
        <v>21</v>
      </c>
      <c r="AK12" s="40"/>
      <c r="AL12" s="39" t="s">
        <v>22</v>
      </c>
      <c r="AM12" s="40"/>
      <c r="AN12" s="37" t="s">
        <v>23</v>
      </c>
      <c r="AO12" s="38"/>
      <c r="AP12" s="39" t="s">
        <v>24</v>
      </c>
      <c r="AQ12" s="40"/>
      <c r="AR12" s="37" t="s">
        <v>25</v>
      </c>
      <c r="AS12" s="38"/>
      <c r="AT12" s="37" t="s">
        <v>26</v>
      </c>
      <c r="AU12" s="38"/>
      <c r="AV12" s="37" t="s">
        <v>27</v>
      </c>
      <c r="AW12" s="38"/>
      <c r="AX12" s="39" t="s">
        <v>28</v>
      </c>
      <c r="AY12" s="40"/>
      <c r="AZ12" s="37" t="s">
        <v>29</v>
      </c>
      <c r="BA12" s="38"/>
      <c r="BB12" s="39" t="s">
        <v>30</v>
      </c>
      <c r="BC12" s="40"/>
      <c r="BD12" s="37" t="s">
        <v>31</v>
      </c>
      <c r="BE12" s="38"/>
      <c r="BF12" s="39" t="s">
        <v>32</v>
      </c>
      <c r="BG12" s="40"/>
      <c r="BH12" s="37" t="s">
        <v>33</v>
      </c>
      <c r="BI12" s="38"/>
      <c r="BJ12" s="45" t="s">
        <v>34</v>
      </c>
      <c r="BK12" s="46"/>
      <c r="BL12" s="47" t="s">
        <v>35</v>
      </c>
      <c r="BM12" s="47"/>
      <c r="BN12" s="36" t="s">
        <v>36</v>
      </c>
      <c r="BO12" s="36"/>
      <c r="BP12" s="36" t="s">
        <v>37</v>
      </c>
      <c r="BQ12" s="36"/>
      <c r="BR12" s="47" t="s">
        <v>38</v>
      </c>
      <c r="BS12" s="47"/>
      <c r="BT12" s="36" t="s">
        <v>19</v>
      </c>
      <c r="BU12" s="36"/>
      <c r="BV12" s="36" t="s">
        <v>39</v>
      </c>
      <c r="BW12" s="36"/>
      <c r="BX12" s="36" t="s">
        <v>40</v>
      </c>
      <c r="BY12" s="36"/>
      <c r="BZ12" s="36" t="s">
        <v>41</v>
      </c>
      <c r="CA12" s="36"/>
      <c r="CB12" s="47" t="s">
        <v>42</v>
      </c>
      <c r="CC12" s="47"/>
      <c r="CD12" s="36" t="s">
        <v>43</v>
      </c>
      <c r="CE12" s="36"/>
      <c r="CF12" s="43"/>
      <c r="CG12" s="44"/>
      <c r="CH12" s="25"/>
      <c r="CI12" s="26"/>
    </row>
    <row r="13" spans="1:87" s="4" customFormat="1" ht="25.5" customHeight="1" x14ac:dyDescent="0.25">
      <c r="E13" s="29"/>
      <c r="F13" s="7" t="s">
        <v>44</v>
      </c>
      <c r="G13" s="7" t="s">
        <v>45</v>
      </c>
      <c r="H13" s="7" t="s">
        <v>44</v>
      </c>
      <c r="I13" s="8" t="s">
        <v>45</v>
      </c>
      <c r="J13" s="9" t="s">
        <v>44</v>
      </c>
      <c r="K13" s="9" t="s">
        <v>45</v>
      </c>
      <c r="L13" s="8" t="s">
        <v>44</v>
      </c>
      <c r="M13" s="8" t="s">
        <v>45</v>
      </c>
      <c r="N13" s="8" t="s">
        <v>44</v>
      </c>
      <c r="O13" s="8" t="s">
        <v>45</v>
      </c>
      <c r="P13" s="7" t="s">
        <v>44</v>
      </c>
      <c r="Q13" s="7" t="s">
        <v>45</v>
      </c>
      <c r="R13" s="7" t="s">
        <v>44</v>
      </c>
      <c r="S13" s="7" t="s">
        <v>45</v>
      </c>
      <c r="T13" s="7" t="s">
        <v>44</v>
      </c>
      <c r="U13" s="7" t="s">
        <v>45</v>
      </c>
      <c r="V13" s="7" t="s">
        <v>44</v>
      </c>
      <c r="W13" s="7" t="s">
        <v>45</v>
      </c>
      <c r="X13" s="7" t="s">
        <v>44</v>
      </c>
      <c r="Y13" s="7" t="s">
        <v>45</v>
      </c>
      <c r="Z13" s="7" t="s">
        <v>44</v>
      </c>
      <c r="AA13" s="7" t="s">
        <v>45</v>
      </c>
      <c r="AB13" s="7" t="s">
        <v>44</v>
      </c>
      <c r="AC13" s="7" t="s">
        <v>45</v>
      </c>
      <c r="AD13" s="7" t="s">
        <v>44</v>
      </c>
      <c r="AE13" s="7" t="s">
        <v>45</v>
      </c>
      <c r="AF13" s="7" t="s">
        <v>44</v>
      </c>
      <c r="AG13" s="7" t="s">
        <v>45</v>
      </c>
      <c r="AH13" s="7" t="s">
        <v>44</v>
      </c>
      <c r="AI13" s="7" t="s">
        <v>45</v>
      </c>
      <c r="AJ13" s="7" t="s">
        <v>44</v>
      </c>
      <c r="AK13" s="7" t="s">
        <v>45</v>
      </c>
      <c r="AL13" s="7" t="s">
        <v>44</v>
      </c>
      <c r="AM13" s="7" t="s">
        <v>45</v>
      </c>
      <c r="AN13" s="7" t="s">
        <v>44</v>
      </c>
      <c r="AO13" s="7" t="s">
        <v>45</v>
      </c>
      <c r="AP13" s="7" t="s">
        <v>44</v>
      </c>
      <c r="AQ13" s="7" t="s">
        <v>45</v>
      </c>
      <c r="AR13" s="7" t="s">
        <v>44</v>
      </c>
      <c r="AS13" s="7" t="s">
        <v>45</v>
      </c>
      <c r="AT13" s="7" t="s">
        <v>44</v>
      </c>
      <c r="AU13" s="7" t="s">
        <v>45</v>
      </c>
      <c r="AV13" s="7" t="s">
        <v>44</v>
      </c>
      <c r="AW13" s="7" t="s">
        <v>45</v>
      </c>
      <c r="AX13" s="7" t="s">
        <v>44</v>
      </c>
      <c r="AY13" s="7" t="s">
        <v>45</v>
      </c>
      <c r="AZ13" s="7" t="s">
        <v>44</v>
      </c>
      <c r="BA13" s="7" t="s">
        <v>45</v>
      </c>
      <c r="BB13" s="7" t="s">
        <v>44</v>
      </c>
      <c r="BC13" s="7" t="s">
        <v>45</v>
      </c>
      <c r="BD13" s="10" t="s">
        <v>44</v>
      </c>
      <c r="BE13" s="10" t="s">
        <v>45</v>
      </c>
      <c r="BF13" s="7" t="s">
        <v>44</v>
      </c>
      <c r="BG13" s="7" t="s">
        <v>45</v>
      </c>
      <c r="BH13" s="7" t="s">
        <v>44</v>
      </c>
      <c r="BI13" s="7" t="s">
        <v>45</v>
      </c>
      <c r="BJ13" s="7" t="s">
        <v>44</v>
      </c>
      <c r="BK13" s="7" t="s">
        <v>45</v>
      </c>
      <c r="BL13" s="7" t="s">
        <v>44</v>
      </c>
      <c r="BM13" s="7" t="s">
        <v>45</v>
      </c>
      <c r="BN13" s="7" t="s">
        <v>44</v>
      </c>
      <c r="BO13" s="7" t="s">
        <v>45</v>
      </c>
      <c r="BP13" s="7" t="s">
        <v>44</v>
      </c>
      <c r="BQ13" s="7" t="s">
        <v>45</v>
      </c>
      <c r="BR13" s="10" t="s">
        <v>44</v>
      </c>
      <c r="BS13" s="10" t="s">
        <v>45</v>
      </c>
      <c r="BT13" s="7" t="s">
        <v>44</v>
      </c>
      <c r="BU13" s="7" t="s">
        <v>45</v>
      </c>
      <c r="BV13" s="7" t="s">
        <v>44</v>
      </c>
      <c r="BW13" s="7" t="s">
        <v>45</v>
      </c>
      <c r="BX13" s="7" t="s">
        <v>44</v>
      </c>
      <c r="BY13" s="7" t="s">
        <v>45</v>
      </c>
      <c r="BZ13" s="7" t="s">
        <v>44</v>
      </c>
      <c r="CA13" s="7" t="s">
        <v>45</v>
      </c>
      <c r="CB13" s="7" t="s">
        <v>44</v>
      </c>
      <c r="CC13" s="7" t="s">
        <v>45</v>
      </c>
      <c r="CD13" s="7" t="s">
        <v>44</v>
      </c>
      <c r="CE13" s="7" t="s">
        <v>45</v>
      </c>
      <c r="CF13" s="12" t="s">
        <v>44</v>
      </c>
      <c r="CG13" s="12" t="s">
        <v>45</v>
      </c>
      <c r="CH13" s="12" t="s">
        <v>44</v>
      </c>
      <c r="CI13" s="12" t="s">
        <v>45</v>
      </c>
    </row>
    <row r="14" spans="1:87" s="3" customFormat="1" ht="12.75" customHeight="1" x14ac:dyDescent="0.25">
      <c r="B14" s="4"/>
      <c r="C14" s="4"/>
      <c r="D14" s="4"/>
      <c r="E14" s="11"/>
      <c r="F14" s="11">
        <v>3</v>
      </c>
      <c r="G14" s="11">
        <v>4</v>
      </c>
      <c r="H14" s="11">
        <v>5</v>
      </c>
      <c r="I14" s="11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1">
        <v>12</v>
      </c>
      <c r="P14" s="11">
        <v>13</v>
      </c>
      <c r="Q14" s="11">
        <v>14</v>
      </c>
      <c r="R14" s="11">
        <v>15</v>
      </c>
      <c r="S14" s="11">
        <v>16</v>
      </c>
      <c r="T14" s="11">
        <v>17</v>
      </c>
      <c r="U14" s="11">
        <v>18</v>
      </c>
      <c r="V14" s="11">
        <v>19</v>
      </c>
      <c r="W14" s="11">
        <v>20</v>
      </c>
      <c r="X14" s="11">
        <v>21</v>
      </c>
      <c r="Y14" s="11">
        <v>22</v>
      </c>
      <c r="Z14" s="11">
        <v>23</v>
      </c>
      <c r="AA14" s="11">
        <v>24</v>
      </c>
      <c r="AB14" s="11">
        <v>25</v>
      </c>
      <c r="AC14" s="11">
        <v>26</v>
      </c>
      <c r="AD14" s="11">
        <v>27</v>
      </c>
      <c r="AE14" s="11">
        <v>28</v>
      </c>
      <c r="AF14" s="11">
        <v>29</v>
      </c>
      <c r="AG14" s="11">
        <v>30</v>
      </c>
      <c r="AH14" s="11">
        <v>31</v>
      </c>
      <c r="AI14" s="11">
        <v>32</v>
      </c>
      <c r="AJ14" s="11">
        <v>33</v>
      </c>
      <c r="AK14" s="11">
        <v>34</v>
      </c>
      <c r="AL14" s="11">
        <v>35</v>
      </c>
      <c r="AM14" s="11">
        <v>36</v>
      </c>
      <c r="AN14" s="11">
        <v>37</v>
      </c>
      <c r="AO14" s="11">
        <v>38</v>
      </c>
      <c r="AP14" s="11">
        <v>39</v>
      </c>
      <c r="AQ14" s="11">
        <v>40</v>
      </c>
      <c r="AR14" s="11">
        <v>41</v>
      </c>
      <c r="AS14" s="11">
        <v>42</v>
      </c>
      <c r="AT14" s="11">
        <v>43</v>
      </c>
      <c r="AU14" s="11">
        <v>44</v>
      </c>
      <c r="AV14" s="11">
        <v>45</v>
      </c>
      <c r="AW14" s="11">
        <v>46</v>
      </c>
      <c r="AX14" s="11">
        <v>47</v>
      </c>
      <c r="AY14" s="11">
        <v>48</v>
      </c>
      <c r="AZ14" s="11">
        <v>49</v>
      </c>
      <c r="BA14" s="11">
        <v>50</v>
      </c>
      <c r="BB14" s="11">
        <v>51</v>
      </c>
      <c r="BC14" s="11">
        <v>52</v>
      </c>
      <c r="BD14" s="11">
        <v>53</v>
      </c>
      <c r="BE14" s="11">
        <v>54</v>
      </c>
      <c r="BF14" s="11">
        <v>55</v>
      </c>
      <c r="BG14" s="11">
        <v>56</v>
      </c>
      <c r="BH14" s="11">
        <v>57</v>
      </c>
      <c r="BI14" s="11">
        <v>58</v>
      </c>
      <c r="BJ14" s="11">
        <v>59</v>
      </c>
      <c r="BK14" s="11">
        <v>60</v>
      </c>
      <c r="BL14" s="11">
        <v>61</v>
      </c>
      <c r="BM14" s="11">
        <v>62</v>
      </c>
      <c r="BN14" s="11">
        <v>63</v>
      </c>
      <c r="BO14" s="11">
        <v>64</v>
      </c>
      <c r="BP14" s="11">
        <v>65</v>
      </c>
      <c r="BQ14" s="11">
        <v>66</v>
      </c>
      <c r="BR14" s="11">
        <v>67</v>
      </c>
      <c r="BS14" s="11">
        <v>68</v>
      </c>
      <c r="BT14" s="11">
        <v>69</v>
      </c>
      <c r="BU14" s="11">
        <v>70</v>
      </c>
      <c r="BV14" s="11">
        <v>71</v>
      </c>
      <c r="BW14" s="11">
        <v>72</v>
      </c>
      <c r="BX14" s="11">
        <v>73</v>
      </c>
      <c r="BY14" s="11">
        <v>74</v>
      </c>
      <c r="BZ14" s="11">
        <v>75</v>
      </c>
      <c r="CA14" s="11">
        <v>76</v>
      </c>
      <c r="CB14" s="11">
        <v>77</v>
      </c>
      <c r="CC14" s="11">
        <v>78</v>
      </c>
      <c r="CD14" s="11">
        <v>79</v>
      </c>
      <c r="CE14" s="11">
        <v>80</v>
      </c>
      <c r="CF14" s="13">
        <v>81</v>
      </c>
      <c r="CG14" s="13">
        <v>82</v>
      </c>
      <c r="CH14" s="18">
        <v>83</v>
      </c>
      <c r="CI14" s="18">
        <v>84</v>
      </c>
    </row>
    <row r="15" spans="1:87" ht="15" customHeight="1" x14ac:dyDescent="0.25">
      <c r="A15" s="4"/>
      <c r="B15" s="2">
        <v>45747</v>
      </c>
      <c r="C15" s="1" t="s">
        <v>60</v>
      </c>
      <c r="D15" s="2">
        <v>45748</v>
      </c>
      <c r="E15" s="15">
        <f t="shared" ref="E15:E37" si="0">IF(C15="1",$F$1,D15)</f>
        <v>45748</v>
      </c>
      <c r="F15" s="20">
        <v>374156731.06</v>
      </c>
      <c r="G15" s="20">
        <v>259268232.16</v>
      </c>
      <c r="H15" s="20">
        <v>741111851.48000002</v>
      </c>
      <c r="I15" s="20">
        <v>0</v>
      </c>
      <c r="J15" s="20">
        <v>4754975344.96</v>
      </c>
      <c r="K15" s="20">
        <v>3193859.9</v>
      </c>
      <c r="L15" s="20"/>
      <c r="M15" s="20">
        <v>0</v>
      </c>
      <c r="N15" s="20">
        <v>3333000000</v>
      </c>
      <c r="O15" s="20">
        <v>0</v>
      </c>
      <c r="P15" s="20"/>
      <c r="Q15" s="20">
        <v>0</v>
      </c>
      <c r="R15" s="20">
        <v>86626191.019999996</v>
      </c>
      <c r="S15" s="20">
        <v>86626191.019999996</v>
      </c>
      <c r="T15" s="20"/>
      <c r="U15" s="20"/>
      <c r="V15" s="20"/>
      <c r="W15" s="20"/>
      <c r="X15" s="20">
        <v>1860423457.6800001</v>
      </c>
      <c r="Y15" s="20">
        <v>0</v>
      </c>
      <c r="Z15" s="20">
        <v>7429446660.8400002</v>
      </c>
      <c r="AA15" s="20">
        <v>349088283.07999998</v>
      </c>
      <c r="AB15" s="20">
        <v>167435418.49000001</v>
      </c>
      <c r="AC15" s="20">
        <v>43844948.909999996</v>
      </c>
      <c r="AD15" s="20">
        <v>2432125277.2399998</v>
      </c>
      <c r="AE15" s="20">
        <v>104340176.64</v>
      </c>
      <c r="AF15" s="20"/>
      <c r="AG15" s="20"/>
      <c r="AH15" s="20"/>
      <c r="AI15" s="20"/>
      <c r="AJ15" s="20">
        <v>136780157.16</v>
      </c>
      <c r="AK15" s="20">
        <v>33669552.039999999</v>
      </c>
      <c r="AL15" s="20"/>
      <c r="AM15" s="20"/>
      <c r="AN15" s="20"/>
      <c r="AO15" s="20"/>
      <c r="AP15" s="20"/>
      <c r="AQ15" s="20"/>
      <c r="AR15" s="20">
        <v>779732.57</v>
      </c>
      <c r="AS15" s="20">
        <v>744418.45</v>
      </c>
      <c r="AT15" s="20"/>
      <c r="AU15" s="20"/>
      <c r="AV15" s="20">
        <v>147574572.59</v>
      </c>
      <c r="AW15" s="20">
        <v>17680517.539999999</v>
      </c>
      <c r="AX15" s="20">
        <v>50766232.609999999</v>
      </c>
      <c r="AY15" s="20">
        <v>45671905.640000001</v>
      </c>
      <c r="AZ15" s="20">
        <v>22541130.800000001</v>
      </c>
      <c r="BA15" s="20">
        <v>22429607.030000001</v>
      </c>
      <c r="BB15" s="20">
        <v>70961787.689999998</v>
      </c>
      <c r="BC15" s="20">
        <v>52438835.259999998</v>
      </c>
      <c r="BD15" s="20"/>
      <c r="BE15" s="20"/>
      <c r="BF15" s="20"/>
      <c r="BG15" s="20"/>
      <c r="BH15" s="20"/>
      <c r="BI15" s="20"/>
      <c r="BJ15" s="20">
        <v>2652712062.71</v>
      </c>
      <c r="BK15" s="20">
        <v>312398624.00999999</v>
      </c>
      <c r="BL15" s="20">
        <v>14265648.51</v>
      </c>
      <c r="BM15" s="20"/>
      <c r="BN15" s="20">
        <v>30204612.09</v>
      </c>
      <c r="BO15" s="20">
        <v>217972.79</v>
      </c>
      <c r="BP15" s="20"/>
      <c r="BQ15" s="20"/>
      <c r="BR15" s="20"/>
      <c r="BS15" s="20"/>
      <c r="BT15" s="20">
        <v>492603868.55000001</v>
      </c>
      <c r="BU15" s="20">
        <v>428014930.93000001</v>
      </c>
      <c r="BV15" s="20">
        <v>38618678.920000002</v>
      </c>
      <c r="BW15" s="20">
        <v>103039.72</v>
      </c>
      <c r="BX15" s="20"/>
      <c r="BY15" s="20"/>
      <c r="BZ15" s="20">
        <v>105331000</v>
      </c>
      <c r="CA15" s="20">
        <v>105331000</v>
      </c>
      <c r="CB15" s="20">
        <v>44545230.18</v>
      </c>
      <c r="CC15" s="20">
        <v>6368950.1600000001</v>
      </c>
      <c r="CD15" s="20">
        <v>725569038.25</v>
      </c>
      <c r="CE15" s="20">
        <v>540035893.60000002</v>
      </c>
      <c r="CF15" s="20">
        <v>1927143024.46</v>
      </c>
      <c r="CG15" s="20">
        <v>78099656</v>
      </c>
      <c r="CH15" s="19">
        <v>385.51609999999999</v>
      </c>
      <c r="CI15" s="19">
        <v>446.97800000000001</v>
      </c>
    </row>
    <row r="16" spans="1:87" ht="15" customHeight="1" x14ac:dyDescent="0.25">
      <c r="A16" s="4"/>
      <c r="B16" s="2">
        <v>45748</v>
      </c>
      <c r="C16" s="1" t="s">
        <v>60</v>
      </c>
      <c r="D16" s="2">
        <v>45749</v>
      </c>
      <c r="E16" s="15">
        <f t="shared" si="0"/>
        <v>45749</v>
      </c>
      <c r="F16" s="20">
        <v>398088579.79000002</v>
      </c>
      <c r="G16" s="20">
        <v>260566740.28999999</v>
      </c>
      <c r="H16" s="20">
        <v>896133516.15999997</v>
      </c>
      <c r="I16" s="20">
        <v>0</v>
      </c>
      <c r="J16" s="20">
        <v>4630106911.3599997</v>
      </c>
      <c r="K16" s="20">
        <v>3189555.6</v>
      </c>
      <c r="L16" s="20"/>
      <c r="M16" s="20">
        <v>0</v>
      </c>
      <c r="N16" s="20">
        <v>3443000000</v>
      </c>
      <c r="O16" s="20">
        <v>0</v>
      </c>
      <c r="P16" s="20"/>
      <c r="Q16" s="20">
        <v>0</v>
      </c>
      <c r="R16" s="20">
        <v>86509446.659999996</v>
      </c>
      <c r="S16" s="20">
        <v>86509446.659999996</v>
      </c>
      <c r="T16" s="20"/>
      <c r="U16" s="20"/>
      <c r="V16" s="20"/>
      <c r="W16" s="20"/>
      <c r="X16" s="20">
        <v>1860423457.6800001</v>
      </c>
      <c r="Y16" s="20">
        <v>0</v>
      </c>
      <c r="Z16" s="20">
        <v>7593414996.29</v>
      </c>
      <c r="AA16" s="20">
        <v>350265742.55000001</v>
      </c>
      <c r="AB16" s="20">
        <v>155340603.30000001</v>
      </c>
      <c r="AC16" s="20">
        <v>45114635.439999998</v>
      </c>
      <c r="AD16" s="20">
        <v>2452081123.5100002</v>
      </c>
      <c r="AE16" s="20">
        <v>103940935.63</v>
      </c>
      <c r="AF16" s="20"/>
      <c r="AG16" s="20"/>
      <c r="AH16" s="20"/>
      <c r="AI16" s="20"/>
      <c r="AJ16" s="20">
        <v>136164134.91</v>
      </c>
      <c r="AK16" s="20">
        <v>33518072.620000001</v>
      </c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>
        <v>137812374.56999999</v>
      </c>
      <c r="AW16" s="20">
        <v>22518194.460000001</v>
      </c>
      <c r="AX16" s="20">
        <v>52539196.43</v>
      </c>
      <c r="AY16" s="20">
        <v>45051406.479999997</v>
      </c>
      <c r="AZ16" s="20">
        <v>159817686.66999999</v>
      </c>
      <c r="BA16" s="20">
        <v>147433686.66999999</v>
      </c>
      <c r="BB16" s="20">
        <v>82858703.829999998</v>
      </c>
      <c r="BC16" s="20">
        <v>70884225.049999997</v>
      </c>
      <c r="BD16" s="20"/>
      <c r="BE16" s="20"/>
      <c r="BF16" s="20"/>
      <c r="BG16" s="20"/>
      <c r="BH16" s="20"/>
      <c r="BI16" s="20"/>
      <c r="BJ16" s="20">
        <v>2827652303.0700002</v>
      </c>
      <c r="BK16" s="20">
        <v>460051168.11000001</v>
      </c>
      <c r="BL16" s="20">
        <v>12574942.08</v>
      </c>
      <c r="BM16" s="20"/>
      <c r="BN16" s="20">
        <v>28519952.789999999</v>
      </c>
      <c r="BO16" s="20"/>
      <c r="BP16" s="20"/>
      <c r="BQ16" s="20"/>
      <c r="BR16" s="20"/>
      <c r="BS16" s="20"/>
      <c r="BT16" s="20">
        <v>367284238.56999999</v>
      </c>
      <c r="BU16" s="20">
        <v>312293516.22000003</v>
      </c>
      <c r="BV16" s="20">
        <v>36010105.159999996</v>
      </c>
      <c r="BW16" s="20">
        <v>102900.86</v>
      </c>
      <c r="BX16" s="20"/>
      <c r="BY16" s="20"/>
      <c r="BZ16" s="20">
        <v>368022798.04000002</v>
      </c>
      <c r="CA16" s="20">
        <v>367472580</v>
      </c>
      <c r="CB16" s="20">
        <v>41219526.969999999</v>
      </c>
      <c r="CC16" s="20">
        <v>2658621.04</v>
      </c>
      <c r="CD16" s="20">
        <v>853631563.61000001</v>
      </c>
      <c r="CE16" s="20">
        <v>682527618.12</v>
      </c>
      <c r="CF16" s="20">
        <v>1974020739.46</v>
      </c>
      <c r="CG16" s="20">
        <v>115012792.03</v>
      </c>
      <c r="CH16" s="19">
        <v>384.66739999999999</v>
      </c>
      <c r="CI16" s="19">
        <v>304.54500000000002</v>
      </c>
    </row>
    <row r="17" spans="1:87" ht="15" customHeight="1" x14ac:dyDescent="0.25">
      <c r="A17" s="4"/>
      <c r="B17" s="2">
        <v>45749</v>
      </c>
      <c r="C17" s="1" t="s">
        <v>60</v>
      </c>
      <c r="D17" s="2">
        <v>45750</v>
      </c>
      <c r="E17" s="15">
        <f t="shared" si="0"/>
        <v>45750</v>
      </c>
      <c r="F17" s="20">
        <v>374240123.38</v>
      </c>
      <c r="G17" s="20">
        <v>267085738.08000001</v>
      </c>
      <c r="H17" s="20">
        <v>701503701.94000006</v>
      </c>
      <c r="I17" s="20">
        <v>0</v>
      </c>
      <c r="J17" s="20">
        <v>4366024261.96</v>
      </c>
      <c r="K17" s="20">
        <v>3185721</v>
      </c>
      <c r="L17" s="20"/>
      <c r="M17" s="20">
        <v>0</v>
      </c>
      <c r="N17" s="20">
        <v>3883000000</v>
      </c>
      <c r="O17" s="20">
        <v>0</v>
      </c>
      <c r="P17" s="20"/>
      <c r="Q17" s="20">
        <v>0</v>
      </c>
      <c r="R17" s="20">
        <v>86709533.400000006</v>
      </c>
      <c r="S17" s="20">
        <v>86709533.400000006</v>
      </c>
      <c r="T17" s="20"/>
      <c r="U17" s="20"/>
      <c r="V17" s="20"/>
      <c r="W17" s="20"/>
      <c r="X17" s="20">
        <v>1860423457.6800001</v>
      </c>
      <c r="Y17" s="20">
        <v>0</v>
      </c>
      <c r="Z17" s="20">
        <v>7551054163</v>
      </c>
      <c r="AA17" s="20">
        <v>356980992.48000002</v>
      </c>
      <c r="AB17" s="20">
        <v>153347838.81</v>
      </c>
      <c r="AC17" s="20">
        <v>43765189</v>
      </c>
      <c r="AD17" s="20">
        <v>2424385394.0100002</v>
      </c>
      <c r="AE17" s="20">
        <v>140504580.69</v>
      </c>
      <c r="AF17" s="20"/>
      <c r="AG17" s="20"/>
      <c r="AH17" s="20"/>
      <c r="AI17" s="20"/>
      <c r="AJ17" s="20">
        <v>132068673.68000001</v>
      </c>
      <c r="AK17" s="20">
        <v>34269955.920000002</v>
      </c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>
        <v>136692033.68000001</v>
      </c>
      <c r="AW17" s="20">
        <v>22417479.129999999</v>
      </c>
      <c r="AX17" s="20">
        <v>52483359.090000004</v>
      </c>
      <c r="AY17" s="20">
        <v>47382149.090000004</v>
      </c>
      <c r="AZ17" s="20">
        <v>89547658.400000006</v>
      </c>
      <c r="BA17" s="20">
        <v>89249835.599999994</v>
      </c>
      <c r="BB17" s="20">
        <v>108572184.79000001</v>
      </c>
      <c r="BC17" s="20">
        <v>94164605.219999999</v>
      </c>
      <c r="BD17" s="20"/>
      <c r="BE17" s="20"/>
      <c r="BF17" s="20"/>
      <c r="BG17" s="20"/>
      <c r="BH17" s="20"/>
      <c r="BI17" s="20"/>
      <c r="BJ17" s="20">
        <v>2747345733.1100001</v>
      </c>
      <c r="BK17" s="20">
        <v>463353917.20999998</v>
      </c>
      <c r="BL17" s="20">
        <v>11862100.810000001</v>
      </c>
      <c r="BM17" s="20"/>
      <c r="BN17" s="20">
        <v>27275353.460000001</v>
      </c>
      <c r="BO17" s="20"/>
      <c r="BP17" s="20"/>
      <c r="BQ17" s="20"/>
      <c r="BR17" s="20"/>
      <c r="BS17" s="20"/>
      <c r="BT17" s="20">
        <v>432256287.62</v>
      </c>
      <c r="BU17" s="20">
        <v>390410465.60000002</v>
      </c>
      <c r="BV17" s="20">
        <v>6389084.1100000003</v>
      </c>
      <c r="BW17" s="20">
        <v>102777.15</v>
      </c>
      <c r="BX17" s="20"/>
      <c r="BY17" s="20"/>
      <c r="BZ17" s="20">
        <v>316768300</v>
      </c>
      <c r="CA17" s="20">
        <v>316768300</v>
      </c>
      <c r="CB17" s="20">
        <v>35100577.240000002</v>
      </c>
      <c r="CC17" s="20">
        <v>3968445.4</v>
      </c>
      <c r="CD17" s="20">
        <v>829651703.24000001</v>
      </c>
      <c r="CE17" s="20">
        <v>711249988.14999998</v>
      </c>
      <c r="CF17" s="20">
        <v>1917694029.8699999</v>
      </c>
      <c r="CG17" s="20">
        <v>115838479.3</v>
      </c>
      <c r="CH17" s="19">
        <v>393.75700000000001</v>
      </c>
      <c r="CI17" s="19">
        <v>308.17129999999997</v>
      </c>
    </row>
    <row r="18" spans="1:87" ht="15" customHeight="1" x14ac:dyDescent="0.25">
      <c r="A18" s="4"/>
      <c r="B18" s="2">
        <v>45750</v>
      </c>
      <c r="C18" s="1" t="s">
        <v>60</v>
      </c>
      <c r="D18" s="2">
        <v>45751</v>
      </c>
      <c r="E18" s="15">
        <f t="shared" si="0"/>
        <v>45751</v>
      </c>
      <c r="F18" s="20">
        <v>339630828.58999997</v>
      </c>
      <c r="G18" s="20">
        <v>231190801.59</v>
      </c>
      <c r="H18" s="20">
        <v>1141757620.5799999</v>
      </c>
      <c r="I18" s="20">
        <v>0</v>
      </c>
      <c r="J18" s="20">
        <v>4111826307.46</v>
      </c>
      <c r="K18" s="20">
        <v>3181347.4</v>
      </c>
      <c r="L18" s="20"/>
      <c r="M18" s="20">
        <v>0</v>
      </c>
      <c r="N18" s="20">
        <v>3737000000</v>
      </c>
      <c r="O18" s="20">
        <v>0</v>
      </c>
      <c r="P18" s="20"/>
      <c r="Q18" s="20">
        <v>0</v>
      </c>
      <c r="R18" s="20">
        <v>86590491.959999993</v>
      </c>
      <c r="S18" s="20">
        <v>86590491.959999993</v>
      </c>
      <c r="T18" s="20"/>
      <c r="U18" s="20"/>
      <c r="V18" s="20"/>
      <c r="W18" s="20"/>
      <c r="X18" s="20">
        <v>1860423457.6800001</v>
      </c>
      <c r="Y18" s="20">
        <v>0</v>
      </c>
      <c r="Z18" s="20">
        <v>7556381790.9099998</v>
      </c>
      <c r="AA18" s="20">
        <v>320962640.94999999</v>
      </c>
      <c r="AB18" s="20">
        <v>154329989.75</v>
      </c>
      <c r="AC18" s="20">
        <v>43563495.380000003</v>
      </c>
      <c r="AD18" s="20">
        <v>2523881483.6799998</v>
      </c>
      <c r="AE18" s="20">
        <v>123562241.63</v>
      </c>
      <c r="AF18" s="20"/>
      <c r="AG18" s="20"/>
      <c r="AH18" s="20"/>
      <c r="AI18" s="20"/>
      <c r="AJ18" s="20">
        <v>124327886.63</v>
      </c>
      <c r="AK18" s="20">
        <v>34241397.780000001</v>
      </c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>
        <v>133912601.53</v>
      </c>
      <c r="AW18" s="20">
        <v>22425299.050000001</v>
      </c>
      <c r="AX18" s="20">
        <v>54407401.740000002</v>
      </c>
      <c r="AY18" s="20">
        <v>50385699.009999998</v>
      </c>
      <c r="AZ18" s="20">
        <v>46570775.119999997</v>
      </c>
      <c r="BA18" s="20">
        <v>44638022.479999997</v>
      </c>
      <c r="BB18" s="20">
        <v>150481729.69999999</v>
      </c>
      <c r="BC18" s="20">
        <v>135316513.90000001</v>
      </c>
      <c r="BD18" s="20"/>
      <c r="BE18" s="20"/>
      <c r="BF18" s="20"/>
      <c r="BG18" s="20"/>
      <c r="BH18" s="20"/>
      <c r="BI18" s="20"/>
      <c r="BJ18" s="20">
        <v>2845971990.79</v>
      </c>
      <c r="BK18" s="20">
        <v>445744323.77999997</v>
      </c>
      <c r="BL18" s="20">
        <v>10966834.609999999</v>
      </c>
      <c r="BM18" s="20"/>
      <c r="BN18" s="20">
        <v>23048743.120000001</v>
      </c>
      <c r="BO18" s="20"/>
      <c r="BP18" s="20"/>
      <c r="BQ18" s="20"/>
      <c r="BR18" s="20"/>
      <c r="BS18" s="20"/>
      <c r="BT18" s="20">
        <v>493177226.83999997</v>
      </c>
      <c r="BU18" s="20">
        <v>462486126.61000001</v>
      </c>
      <c r="BV18" s="20">
        <v>6388943.0099999998</v>
      </c>
      <c r="BW18" s="20">
        <v>102636.05</v>
      </c>
      <c r="BX18" s="20"/>
      <c r="BY18" s="20"/>
      <c r="BZ18" s="20">
        <v>230861295.81999999</v>
      </c>
      <c r="CA18" s="20">
        <v>230556800</v>
      </c>
      <c r="CB18" s="20">
        <v>35512748.609999999</v>
      </c>
      <c r="CC18" s="20">
        <v>3389773.98</v>
      </c>
      <c r="CD18" s="20">
        <v>799955792.00999999</v>
      </c>
      <c r="CE18" s="20">
        <v>696535336.63999999</v>
      </c>
      <c r="CF18" s="20">
        <v>2046016198.78</v>
      </c>
      <c r="CG18" s="20">
        <v>111436080.94</v>
      </c>
      <c r="CH18" s="19">
        <v>369.32170000000002</v>
      </c>
      <c r="CI18" s="19">
        <v>288.024</v>
      </c>
    </row>
    <row r="19" spans="1:87" ht="15" customHeight="1" x14ac:dyDescent="0.25">
      <c r="A19" s="4"/>
      <c r="B19" s="2">
        <v>45751</v>
      </c>
      <c r="C19" s="1" t="s">
        <v>60</v>
      </c>
      <c r="D19" s="2">
        <v>45752</v>
      </c>
      <c r="E19" s="15">
        <f t="shared" si="0"/>
        <v>45752</v>
      </c>
      <c r="F19" s="20">
        <v>340559539.07999998</v>
      </c>
      <c r="G19" s="20">
        <v>238601673.08000001</v>
      </c>
      <c r="H19" s="20">
        <v>1123188657.3900001</v>
      </c>
      <c r="I19" s="20">
        <v>0</v>
      </c>
      <c r="J19" s="20">
        <v>3447290780.3400002</v>
      </c>
      <c r="K19" s="20">
        <v>3183380.2</v>
      </c>
      <c r="L19" s="20"/>
      <c r="M19" s="20">
        <v>0</v>
      </c>
      <c r="N19" s="20">
        <v>4300000000</v>
      </c>
      <c r="O19" s="20">
        <v>0</v>
      </c>
      <c r="P19" s="20"/>
      <c r="Q19" s="20">
        <v>0</v>
      </c>
      <c r="R19" s="20">
        <v>86645821.079999998</v>
      </c>
      <c r="S19" s="20">
        <v>86645821.079999998</v>
      </c>
      <c r="T19" s="20"/>
      <c r="U19" s="20"/>
      <c r="V19" s="20"/>
      <c r="W19" s="20"/>
      <c r="X19" s="20">
        <v>1860423457.6800001</v>
      </c>
      <c r="Y19" s="20">
        <v>0</v>
      </c>
      <c r="Z19" s="20">
        <v>7437261340.21</v>
      </c>
      <c r="AA19" s="20">
        <v>328430874.36000001</v>
      </c>
      <c r="AB19" s="20">
        <v>154732125.12</v>
      </c>
      <c r="AC19" s="20">
        <v>43615238.950000003</v>
      </c>
      <c r="AD19" s="20">
        <v>2414817965.5999999</v>
      </c>
      <c r="AE19" s="20">
        <v>140664150.87</v>
      </c>
      <c r="AF19" s="20"/>
      <c r="AG19" s="20"/>
      <c r="AH19" s="20"/>
      <c r="AI19" s="20"/>
      <c r="AJ19" s="20">
        <v>124582820.14</v>
      </c>
      <c r="AK19" s="20">
        <v>33896948.490000002</v>
      </c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>
        <v>133763465.52</v>
      </c>
      <c r="AW19" s="20">
        <v>22969429.059999999</v>
      </c>
      <c r="AX19" s="20">
        <v>97813479</v>
      </c>
      <c r="AY19" s="20">
        <v>94210276.650000006</v>
      </c>
      <c r="AZ19" s="20">
        <v>290649.65000000002</v>
      </c>
      <c r="BA19" s="20"/>
      <c r="BB19" s="20">
        <v>79803201.640000001</v>
      </c>
      <c r="BC19" s="20">
        <v>61396474.090000004</v>
      </c>
      <c r="BD19" s="20"/>
      <c r="BE19" s="20"/>
      <c r="BF19" s="20"/>
      <c r="BG19" s="20"/>
      <c r="BH19" s="20"/>
      <c r="BI19" s="20"/>
      <c r="BJ19" s="20">
        <v>2662242345.4699998</v>
      </c>
      <c r="BK19" s="20">
        <v>388358812.72000003</v>
      </c>
      <c r="BL19" s="20">
        <v>10043008.300000001</v>
      </c>
      <c r="BM19" s="20"/>
      <c r="BN19" s="20">
        <v>19681056.300000001</v>
      </c>
      <c r="BO19" s="20"/>
      <c r="BP19" s="20"/>
      <c r="BQ19" s="20"/>
      <c r="BR19" s="20"/>
      <c r="BS19" s="20"/>
      <c r="BT19" s="20">
        <v>779516111.86000001</v>
      </c>
      <c r="BU19" s="20">
        <v>674985481.75999999</v>
      </c>
      <c r="BV19" s="20">
        <v>4773899.91</v>
      </c>
      <c r="BW19" s="20">
        <v>102701.63</v>
      </c>
      <c r="BX19" s="20"/>
      <c r="BY19" s="20"/>
      <c r="BZ19" s="20">
        <v>914967.58</v>
      </c>
      <c r="CA19" s="20"/>
      <c r="CB19" s="20">
        <v>34484359.859999999</v>
      </c>
      <c r="CC19" s="20">
        <v>3218272.33</v>
      </c>
      <c r="CD19" s="20">
        <v>849413403.80999994</v>
      </c>
      <c r="CE19" s="20">
        <v>678306455.72000003</v>
      </c>
      <c r="CF19" s="20">
        <v>1812828941.6600001</v>
      </c>
      <c r="CG19" s="20">
        <v>97089703.180000007</v>
      </c>
      <c r="CH19" s="19">
        <v>410.25720000000001</v>
      </c>
      <c r="CI19" s="19">
        <v>338.27569999999997</v>
      </c>
    </row>
    <row r="20" spans="1:87" ht="15" customHeight="1" x14ac:dyDescent="0.25">
      <c r="A20" s="4"/>
      <c r="B20" s="2">
        <v>45754</v>
      </c>
      <c r="C20" s="1" t="s">
        <v>60</v>
      </c>
      <c r="D20" s="2">
        <v>45755</v>
      </c>
      <c r="E20" s="15">
        <f t="shared" si="0"/>
        <v>45755</v>
      </c>
      <c r="F20" s="20">
        <v>297657611.77999997</v>
      </c>
      <c r="G20" s="20">
        <v>198959352.88</v>
      </c>
      <c r="H20" s="20">
        <v>1113924854.49</v>
      </c>
      <c r="I20" s="20">
        <v>0</v>
      </c>
      <c r="J20" s="20">
        <v>3487620991.1599998</v>
      </c>
      <c r="K20" s="20">
        <v>3171945.7</v>
      </c>
      <c r="L20" s="20"/>
      <c r="M20" s="20">
        <v>0</v>
      </c>
      <c r="N20" s="20">
        <v>4141000000</v>
      </c>
      <c r="O20" s="20">
        <v>0</v>
      </c>
      <c r="P20" s="20"/>
      <c r="Q20" s="20">
        <v>0</v>
      </c>
      <c r="R20" s="20">
        <v>86334594.780000001</v>
      </c>
      <c r="S20" s="20">
        <v>86334594.780000001</v>
      </c>
      <c r="T20" s="20"/>
      <c r="U20" s="20"/>
      <c r="V20" s="20"/>
      <c r="W20" s="20"/>
      <c r="X20" s="20">
        <v>1860423457.6800001</v>
      </c>
      <c r="Y20" s="20">
        <v>0</v>
      </c>
      <c r="Z20" s="20">
        <v>7266114594.5299997</v>
      </c>
      <c r="AA20" s="20">
        <v>288465893.36000001</v>
      </c>
      <c r="AB20" s="20">
        <v>154462702.75</v>
      </c>
      <c r="AC20" s="20">
        <v>43456575.909999996</v>
      </c>
      <c r="AD20" s="20">
        <v>2673974438.1700001</v>
      </c>
      <c r="AE20" s="20">
        <v>142997528.72999999</v>
      </c>
      <c r="AF20" s="20"/>
      <c r="AG20" s="20"/>
      <c r="AH20" s="20"/>
      <c r="AI20" s="20"/>
      <c r="AJ20" s="20">
        <v>129977081.69</v>
      </c>
      <c r="AK20" s="20">
        <v>38301442.770000003</v>
      </c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>
        <v>137336874.72999999</v>
      </c>
      <c r="AW20" s="20">
        <v>22785563.489999998</v>
      </c>
      <c r="AX20" s="20">
        <v>48859995.5</v>
      </c>
      <c r="AY20" s="20">
        <v>46178539.890000001</v>
      </c>
      <c r="AZ20" s="20">
        <v>13690844.619999999</v>
      </c>
      <c r="BA20" s="20">
        <v>13540912.609999999</v>
      </c>
      <c r="BB20" s="20">
        <v>82955168.609999999</v>
      </c>
      <c r="BC20" s="20">
        <v>71068694.329999998</v>
      </c>
      <c r="BD20" s="20"/>
      <c r="BE20" s="20"/>
      <c r="BF20" s="20"/>
      <c r="BG20" s="20"/>
      <c r="BH20" s="20"/>
      <c r="BI20" s="20"/>
      <c r="BJ20" s="20">
        <v>2912476304.8699999</v>
      </c>
      <c r="BK20" s="20">
        <v>368329472.33999997</v>
      </c>
      <c r="BL20" s="20">
        <v>8941834.3399999999</v>
      </c>
      <c r="BM20" s="20"/>
      <c r="BN20" s="20">
        <v>17391083.09</v>
      </c>
      <c r="BO20" s="20"/>
      <c r="BP20" s="20"/>
      <c r="BQ20" s="20"/>
      <c r="BR20" s="20"/>
      <c r="BS20" s="20"/>
      <c r="BT20" s="20">
        <v>584805105.34000003</v>
      </c>
      <c r="BU20" s="20">
        <v>513679708.58999997</v>
      </c>
      <c r="BV20" s="20">
        <v>12475347.630000001</v>
      </c>
      <c r="BW20" s="20">
        <v>102332.74</v>
      </c>
      <c r="BX20" s="20"/>
      <c r="BY20" s="20"/>
      <c r="BZ20" s="20">
        <v>200773728.12</v>
      </c>
      <c r="CA20" s="20">
        <v>199039170</v>
      </c>
      <c r="CB20" s="20">
        <v>41465159.619999997</v>
      </c>
      <c r="CC20" s="20">
        <v>7032000.96</v>
      </c>
      <c r="CD20" s="20">
        <v>865852258.13999999</v>
      </c>
      <c r="CE20" s="20">
        <v>719853212.28999996</v>
      </c>
      <c r="CF20" s="20">
        <v>2046624046.73</v>
      </c>
      <c r="CG20" s="20">
        <v>92082368.079999998</v>
      </c>
      <c r="CH20" s="19">
        <v>355.02929999999998</v>
      </c>
      <c r="CI20" s="19">
        <v>313.26940000000002</v>
      </c>
    </row>
    <row r="21" spans="1:87" ht="15" customHeight="1" x14ac:dyDescent="0.25">
      <c r="A21" s="4"/>
      <c r="B21" s="2">
        <v>45755</v>
      </c>
      <c r="C21" s="1" t="s">
        <v>60</v>
      </c>
      <c r="D21" s="2">
        <v>45756</v>
      </c>
      <c r="E21" s="15">
        <f t="shared" si="0"/>
        <v>45756</v>
      </c>
      <c r="F21" s="20">
        <v>307394693.08999997</v>
      </c>
      <c r="G21" s="20">
        <v>200943317.28999999</v>
      </c>
      <c r="H21" s="20">
        <v>1319236087.79</v>
      </c>
      <c r="I21" s="20">
        <v>0</v>
      </c>
      <c r="J21" s="20">
        <v>3275148150.96</v>
      </c>
      <c r="K21" s="20">
        <v>3163213.9</v>
      </c>
      <c r="L21" s="20"/>
      <c r="M21" s="20">
        <v>0</v>
      </c>
      <c r="N21" s="20">
        <v>4114000000</v>
      </c>
      <c r="O21" s="20">
        <v>0</v>
      </c>
      <c r="P21" s="20"/>
      <c r="Q21" s="20">
        <v>0</v>
      </c>
      <c r="R21" s="20">
        <v>86096931.060000002</v>
      </c>
      <c r="S21" s="20">
        <v>86096931.060000002</v>
      </c>
      <c r="T21" s="20"/>
      <c r="U21" s="20"/>
      <c r="V21" s="20"/>
      <c r="W21" s="20"/>
      <c r="X21" s="20">
        <v>1860423457.6800001</v>
      </c>
      <c r="Y21" s="20">
        <v>0</v>
      </c>
      <c r="Z21" s="20">
        <v>7241452405.2200003</v>
      </c>
      <c r="AA21" s="20">
        <v>290203462.25</v>
      </c>
      <c r="AB21" s="20">
        <v>154297383.40000001</v>
      </c>
      <c r="AC21" s="20">
        <v>44727847.340000004</v>
      </c>
      <c r="AD21" s="20">
        <v>2625070397.5500002</v>
      </c>
      <c r="AE21" s="20">
        <v>131714027.26000001</v>
      </c>
      <c r="AF21" s="20"/>
      <c r="AG21" s="20"/>
      <c r="AH21" s="20"/>
      <c r="AI21" s="20"/>
      <c r="AJ21" s="20">
        <v>126714753.38</v>
      </c>
      <c r="AK21" s="20">
        <v>36641119.740000002</v>
      </c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>
        <v>133747991.8</v>
      </c>
      <c r="AW21" s="20">
        <v>21385945.940000001</v>
      </c>
      <c r="AX21" s="20">
        <v>48095474.609999999</v>
      </c>
      <c r="AY21" s="20">
        <v>42485346.969999999</v>
      </c>
      <c r="AZ21" s="20">
        <v>8255860</v>
      </c>
      <c r="BA21" s="20"/>
      <c r="BB21" s="20">
        <v>56764886.899999999</v>
      </c>
      <c r="BC21" s="20">
        <v>45192341.700000003</v>
      </c>
      <c r="BD21" s="20"/>
      <c r="BE21" s="20"/>
      <c r="BF21" s="20"/>
      <c r="BG21" s="20"/>
      <c r="BH21" s="20"/>
      <c r="BI21" s="20"/>
      <c r="BJ21" s="20">
        <v>2819680943.4000001</v>
      </c>
      <c r="BK21" s="20">
        <v>305714316.62</v>
      </c>
      <c r="BL21" s="20">
        <v>8027564.8600000003</v>
      </c>
      <c r="BM21" s="20"/>
      <c r="BN21" s="20">
        <v>15486027.529999999</v>
      </c>
      <c r="BO21" s="20"/>
      <c r="BP21" s="20"/>
      <c r="BQ21" s="20"/>
      <c r="BR21" s="20"/>
      <c r="BS21" s="20"/>
      <c r="BT21" s="20">
        <v>559499940.54999995</v>
      </c>
      <c r="BU21" s="20">
        <v>497215457.13999999</v>
      </c>
      <c r="BV21" s="20">
        <v>12475065.93</v>
      </c>
      <c r="BW21" s="20">
        <v>102051.04</v>
      </c>
      <c r="BX21" s="20"/>
      <c r="BY21" s="20"/>
      <c r="BZ21" s="20">
        <v>131924037.23999999</v>
      </c>
      <c r="CA21" s="20">
        <v>131458240</v>
      </c>
      <c r="CB21" s="20">
        <v>39450901.18</v>
      </c>
      <c r="CC21" s="20">
        <v>3516518.01</v>
      </c>
      <c r="CD21" s="20">
        <v>766863537.28999996</v>
      </c>
      <c r="CE21" s="20">
        <v>632292266.19000006</v>
      </c>
      <c r="CF21" s="20">
        <v>2052817406.1099999</v>
      </c>
      <c r="CG21" s="20">
        <v>76428579.150000006</v>
      </c>
      <c r="CH21" s="19">
        <v>352.7568</v>
      </c>
      <c r="CI21" s="19">
        <v>379.7054</v>
      </c>
    </row>
    <row r="22" spans="1:87" ht="15" customHeight="1" x14ac:dyDescent="0.25">
      <c r="A22" s="4"/>
      <c r="B22" s="2">
        <v>45756</v>
      </c>
      <c r="C22" s="1" t="s">
        <v>60</v>
      </c>
      <c r="D22" s="2">
        <v>45757</v>
      </c>
      <c r="E22" s="15">
        <f t="shared" si="0"/>
        <v>45757</v>
      </c>
      <c r="F22" s="20">
        <v>296003717.01999998</v>
      </c>
      <c r="G22" s="20">
        <v>204337111.31999999</v>
      </c>
      <c r="H22" s="20">
        <v>1348308626.27</v>
      </c>
      <c r="I22" s="20">
        <v>0</v>
      </c>
      <c r="J22" s="20">
        <v>3769131539.9400001</v>
      </c>
      <c r="K22" s="20">
        <v>3170398</v>
      </c>
      <c r="L22" s="20"/>
      <c r="M22" s="20">
        <v>0</v>
      </c>
      <c r="N22" s="20">
        <v>3553000000</v>
      </c>
      <c r="O22" s="20">
        <v>0</v>
      </c>
      <c r="P22" s="20"/>
      <c r="Q22" s="20">
        <v>0</v>
      </c>
      <c r="R22" s="20">
        <v>86292469.200000003</v>
      </c>
      <c r="S22" s="20">
        <v>86292469.200000003</v>
      </c>
      <c r="T22" s="20"/>
      <c r="U22" s="20"/>
      <c r="V22" s="20"/>
      <c r="W22" s="20"/>
      <c r="X22" s="20">
        <v>1860423457.6800001</v>
      </c>
      <c r="Y22" s="20">
        <v>0</v>
      </c>
      <c r="Z22" s="20">
        <v>7192312894.75</v>
      </c>
      <c r="AA22" s="20">
        <v>293799978.51999998</v>
      </c>
      <c r="AB22" s="20">
        <v>153718639.53</v>
      </c>
      <c r="AC22" s="20">
        <v>44648260.43</v>
      </c>
      <c r="AD22" s="20">
        <v>2601288728.8600001</v>
      </c>
      <c r="AE22" s="20">
        <v>131520165.55</v>
      </c>
      <c r="AF22" s="20"/>
      <c r="AG22" s="20"/>
      <c r="AH22" s="20"/>
      <c r="AI22" s="20"/>
      <c r="AJ22" s="20">
        <v>127785024.03</v>
      </c>
      <c r="AK22" s="20">
        <v>36683712.5</v>
      </c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>
        <v>134749135.96000001</v>
      </c>
      <c r="AW22" s="20">
        <v>17731317.010000002</v>
      </c>
      <c r="AX22" s="20">
        <v>52485975.009999998</v>
      </c>
      <c r="AY22" s="20">
        <v>47780322.380000003</v>
      </c>
      <c r="AZ22" s="20">
        <v>46737947.880000003</v>
      </c>
      <c r="BA22" s="20">
        <v>45435097.259999998</v>
      </c>
      <c r="BB22" s="20">
        <v>117496327.86</v>
      </c>
      <c r="BC22" s="20">
        <v>102540659.47</v>
      </c>
      <c r="BD22" s="20"/>
      <c r="BE22" s="20"/>
      <c r="BF22" s="20"/>
      <c r="BG22" s="20"/>
      <c r="BH22" s="20"/>
      <c r="BI22" s="20"/>
      <c r="BJ22" s="20">
        <v>2879182489.0799999</v>
      </c>
      <c r="BK22" s="20">
        <v>409888582.18000001</v>
      </c>
      <c r="BL22" s="20">
        <v>7067981.6399999997</v>
      </c>
      <c r="BM22" s="20"/>
      <c r="BN22" s="20">
        <v>13199465.02</v>
      </c>
      <c r="BO22" s="20"/>
      <c r="BP22" s="20"/>
      <c r="BQ22" s="20"/>
      <c r="BR22" s="20"/>
      <c r="BS22" s="20"/>
      <c r="BT22" s="20">
        <v>713559490.24000001</v>
      </c>
      <c r="BU22" s="20">
        <v>659117709.42999995</v>
      </c>
      <c r="BV22" s="20">
        <v>14724434.09</v>
      </c>
      <c r="BW22" s="20">
        <v>102282.8</v>
      </c>
      <c r="BX22" s="20"/>
      <c r="BY22" s="20"/>
      <c r="BZ22" s="20">
        <v>45025800</v>
      </c>
      <c r="CA22" s="20">
        <v>45025800</v>
      </c>
      <c r="CB22" s="20">
        <v>37659855.780000001</v>
      </c>
      <c r="CC22" s="20">
        <v>3906817.35</v>
      </c>
      <c r="CD22" s="20">
        <v>831237026.76999998</v>
      </c>
      <c r="CE22" s="20">
        <v>708152609.58000004</v>
      </c>
      <c r="CF22" s="20">
        <v>2047945462.3099999</v>
      </c>
      <c r="CG22" s="20">
        <v>102472145.54000001</v>
      </c>
      <c r="CH22" s="19">
        <v>351.19650000000001</v>
      </c>
      <c r="CI22" s="19">
        <v>286.71199999999999</v>
      </c>
    </row>
    <row r="23" spans="1:87" ht="15" customHeight="1" x14ac:dyDescent="0.25">
      <c r="A23" s="4"/>
      <c r="B23" s="2">
        <v>45757</v>
      </c>
      <c r="C23" s="1" t="s">
        <v>60</v>
      </c>
      <c r="D23" s="2">
        <v>45758</v>
      </c>
      <c r="E23" s="15">
        <f t="shared" si="0"/>
        <v>45758</v>
      </c>
      <c r="F23" s="20">
        <v>308209305.92000002</v>
      </c>
      <c r="G23" s="20">
        <v>212366030.62</v>
      </c>
      <c r="H23" s="20">
        <v>1224169643.0699999</v>
      </c>
      <c r="I23" s="20">
        <v>0</v>
      </c>
      <c r="J23" s="20">
        <v>3700233120.0599999</v>
      </c>
      <c r="K23" s="20">
        <v>3178182.7</v>
      </c>
      <c r="L23" s="20"/>
      <c r="M23" s="20">
        <v>0</v>
      </c>
      <c r="N23" s="20">
        <v>4004000000</v>
      </c>
      <c r="O23" s="20">
        <v>0</v>
      </c>
      <c r="P23" s="20"/>
      <c r="Q23" s="20">
        <v>0</v>
      </c>
      <c r="R23" s="20">
        <v>86504354.579999998</v>
      </c>
      <c r="S23" s="20">
        <v>86504354.579999998</v>
      </c>
      <c r="T23" s="20"/>
      <c r="U23" s="20"/>
      <c r="V23" s="20"/>
      <c r="W23" s="20"/>
      <c r="X23" s="20">
        <v>1692166610.9100001</v>
      </c>
      <c r="Y23" s="20">
        <v>0</v>
      </c>
      <c r="Z23" s="20">
        <v>7630949812.7200003</v>
      </c>
      <c r="AA23" s="20">
        <v>302048567.89999998</v>
      </c>
      <c r="AB23" s="20">
        <v>152502148.87</v>
      </c>
      <c r="AC23" s="20">
        <v>43012984.009999998</v>
      </c>
      <c r="AD23" s="20">
        <v>2663726994.4299998</v>
      </c>
      <c r="AE23" s="20">
        <v>133138302.19</v>
      </c>
      <c r="AF23" s="20"/>
      <c r="AG23" s="20"/>
      <c r="AH23" s="20"/>
      <c r="AI23" s="20"/>
      <c r="AJ23" s="20">
        <v>126976359.72</v>
      </c>
      <c r="AK23" s="20">
        <v>36902416.659999996</v>
      </c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>
        <v>117698364.62</v>
      </c>
      <c r="AW23" s="20">
        <v>17923992.66</v>
      </c>
      <c r="AX23" s="20">
        <v>68191173.209999993</v>
      </c>
      <c r="AY23" s="20">
        <v>63613018.880000003</v>
      </c>
      <c r="AZ23" s="20">
        <v>1465701.04</v>
      </c>
      <c r="BA23" s="20"/>
      <c r="BB23" s="20">
        <v>153712450.13</v>
      </c>
      <c r="BC23" s="20">
        <v>123386041.19</v>
      </c>
      <c r="BD23" s="20"/>
      <c r="BE23" s="20"/>
      <c r="BF23" s="20"/>
      <c r="BG23" s="20"/>
      <c r="BH23" s="20"/>
      <c r="BI23" s="20"/>
      <c r="BJ23" s="20">
        <v>2928216865.0799999</v>
      </c>
      <c r="BK23" s="20">
        <v>401426262.07999998</v>
      </c>
      <c r="BL23" s="20">
        <v>4925072.8499999996</v>
      </c>
      <c r="BM23" s="20"/>
      <c r="BN23" s="20">
        <v>4345523.74</v>
      </c>
      <c r="BO23" s="20"/>
      <c r="BP23" s="20"/>
      <c r="BQ23" s="20"/>
      <c r="BR23" s="20"/>
      <c r="BS23" s="20"/>
      <c r="BT23" s="20">
        <v>738107925.25</v>
      </c>
      <c r="BU23" s="20">
        <v>694649598.61000001</v>
      </c>
      <c r="BV23" s="20">
        <v>14686287.01</v>
      </c>
      <c r="BW23" s="20">
        <v>64135.72</v>
      </c>
      <c r="BX23" s="20"/>
      <c r="BY23" s="20"/>
      <c r="BZ23" s="20"/>
      <c r="CA23" s="20"/>
      <c r="CB23" s="20">
        <v>42739009.32</v>
      </c>
      <c r="CC23" s="20">
        <v>2894356.09</v>
      </c>
      <c r="CD23" s="20">
        <v>804803818.16999996</v>
      </c>
      <c r="CE23" s="20">
        <v>697608090.41999996</v>
      </c>
      <c r="CF23" s="20">
        <v>2123413046.9100001</v>
      </c>
      <c r="CG23" s="20">
        <v>100356565.52</v>
      </c>
      <c r="CH23" s="19">
        <v>359.37189999999998</v>
      </c>
      <c r="CI23" s="19">
        <v>300.97539999999998</v>
      </c>
    </row>
    <row r="24" spans="1:87" ht="15" customHeight="1" x14ac:dyDescent="0.25">
      <c r="A24" s="4"/>
      <c r="B24" s="2">
        <v>45758</v>
      </c>
      <c r="C24" s="1" t="s">
        <v>60</v>
      </c>
      <c r="D24" s="2">
        <v>45759</v>
      </c>
      <c r="E24" s="15">
        <f t="shared" si="0"/>
        <v>45759</v>
      </c>
      <c r="F24" s="20">
        <v>300991522.05000001</v>
      </c>
      <c r="G24" s="20">
        <v>218165845.15000001</v>
      </c>
      <c r="H24" s="20">
        <v>1361140408.71</v>
      </c>
      <c r="I24" s="20">
        <v>0</v>
      </c>
      <c r="J24" s="20">
        <v>3675957434.5599999</v>
      </c>
      <c r="K24" s="20">
        <v>3188038.7</v>
      </c>
      <c r="L24" s="20"/>
      <c r="M24" s="20">
        <v>0</v>
      </c>
      <c r="N24" s="20">
        <v>3993000000</v>
      </c>
      <c r="O24" s="20">
        <v>0</v>
      </c>
      <c r="P24" s="20"/>
      <c r="Q24" s="20">
        <v>0</v>
      </c>
      <c r="R24" s="20">
        <v>86772616.980000004</v>
      </c>
      <c r="S24" s="20">
        <v>86772616.980000004</v>
      </c>
      <c r="T24" s="20"/>
      <c r="U24" s="20"/>
      <c r="V24" s="20"/>
      <c r="W24" s="20"/>
      <c r="X24" s="20">
        <v>1692166610.9100001</v>
      </c>
      <c r="Y24" s="20">
        <v>0</v>
      </c>
      <c r="Z24" s="20">
        <v>7725695371.3900003</v>
      </c>
      <c r="AA24" s="20">
        <v>308126500.82999998</v>
      </c>
      <c r="AB24" s="20">
        <v>154008750.41</v>
      </c>
      <c r="AC24" s="20">
        <v>43322014.520000003</v>
      </c>
      <c r="AD24" s="20">
        <v>2647326177.3800001</v>
      </c>
      <c r="AE24" s="20">
        <v>137197841.58000001</v>
      </c>
      <c r="AF24" s="20"/>
      <c r="AG24" s="20"/>
      <c r="AH24" s="20"/>
      <c r="AI24" s="20"/>
      <c r="AJ24" s="20">
        <v>125129036.06</v>
      </c>
      <c r="AK24" s="20">
        <v>37064818.009999998</v>
      </c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>
        <v>114319740.61</v>
      </c>
      <c r="AW24" s="20">
        <v>18035185.920000002</v>
      </c>
      <c r="AX24" s="20">
        <v>107316813.94</v>
      </c>
      <c r="AY24" s="20">
        <v>102024264.27</v>
      </c>
      <c r="AZ24" s="20">
        <v>126855677.55</v>
      </c>
      <c r="BA24" s="20">
        <v>47210298.810000002</v>
      </c>
      <c r="BB24" s="20">
        <v>111052965.36</v>
      </c>
      <c r="BC24" s="20">
        <v>75890640.239999995</v>
      </c>
      <c r="BD24" s="20"/>
      <c r="BE24" s="20"/>
      <c r="BF24" s="20"/>
      <c r="BG24" s="20"/>
      <c r="BH24" s="20"/>
      <c r="BI24" s="20"/>
      <c r="BJ24" s="20">
        <v>3024980239.2399998</v>
      </c>
      <c r="BK24" s="20">
        <v>444121190.50999999</v>
      </c>
      <c r="BL24" s="20">
        <v>4694895.51</v>
      </c>
      <c r="BM24" s="20"/>
      <c r="BN24" s="20">
        <v>1801363.06</v>
      </c>
      <c r="BO24" s="20"/>
      <c r="BP24" s="20"/>
      <c r="BQ24" s="20"/>
      <c r="BR24" s="20"/>
      <c r="BS24" s="20"/>
      <c r="BT24" s="20">
        <v>518944246.87</v>
      </c>
      <c r="BU24" s="20">
        <v>418110348.13</v>
      </c>
      <c r="BV24" s="20">
        <v>14686485.9</v>
      </c>
      <c r="BW24" s="20">
        <v>64334.61</v>
      </c>
      <c r="BX24" s="20"/>
      <c r="BY24" s="20"/>
      <c r="BZ24" s="20">
        <v>307104953.08999997</v>
      </c>
      <c r="CA24" s="20">
        <v>306681030</v>
      </c>
      <c r="CB24" s="20">
        <v>34544972.289999999</v>
      </c>
      <c r="CC24" s="20">
        <v>2113516.9500000002</v>
      </c>
      <c r="CD24" s="20">
        <v>881776916.72000003</v>
      </c>
      <c r="CE24" s="20">
        <v>726969229.69000006</v>
      </c>
      <c r="CF24" s="20">
        <v>2143203322.52</v>
      </c>
      <c r="CG24" s="20">
        <v>111030297.63</v>
      </c>
      <c r="CH24" s="19">
        <v>360.4742</v>
      </c>
      <c r="CI24" s="19">
        <v>277.51569999999998</v>
      </c>
    </row>
    <row r="25" spans="1:87" ht="15" customHeight="1" x14ac:dyDescent="0.25">
      <c r="A25" s="4"/>
      <c r="B25" s="2">
        <v>45761</v>
      </c>
      <c r="C25" s="1" t="s">
        <v>60</v>
      </c>
      <c r="D25" s="2">
        <v>45762</v>
      </c>
      <c r="E25" s="15">
        <f t="shared" si="0"/>
        <v>45762</v>
      </c>
      <c r="F25" s="20">
        <v>330805283.51999998</v>
      </c>
      <c r="G25" s="20">
        <v>221763474.81999999</v>
      </c>
      <c r="H25" s="20">
        <v>1049800121.5700001</v>
      </c>
      <c r="I25" s="20">
        <v>0</v>
      </c>
      <c r="J25" s="20">
        <v>3672592572.5599999</v>
      </c>
      <c r="K25" s="20">
        <v>3186868.3</v>
      </c>
      <c r="L25" s="20"/>
      <c r="M25" s="20">
        <v>0</v>
      </c>
      <c r="N25" s="20">
        <v>4141000000</v>
      </c>
      <c r="O25" s="20">
        <v>0</v>
      </c>
      <c r="P25" s="20"/>
      <c r="Q25" s="20">
        <v>0</v>
      </c>
      <c r="R25" s="20">
        <v>86740760.819999993</v>
      </c>
      <c r="S25" s="20">
        <v>86740760.819999993</v>
      </c>
      <c r="T25" s="20"/>
      <c r="U25" s="20"/>
      <c r="V25" s="20"/>
      <c r="W25" s="20"/>
      <c r="X25" s="20">
        <v>1692166610.9100001</v>
      </c>
      <c r="Y25" s="20">
        <v>0</v>
      </c>
      <c r="Z25" s="20">
        <v>7588772127.5600004</v>
      </c>
      <c r="AA25" s="20">
        <v>311691103.94</v>
      </c>
      <c r="AB25" s="20">
        <v>154034551.13999999</v>
      </c>
      <c r="AC25" s="20">
        <v>43821757.479999997</v>
      </c>
      <c r="AD25" s="20">
        <v>2882080179.8499999</v>
      </c>
      <c r="AE25" s="20">
        <v>135490901.88999999</v>
      </c>
      <c r="AF25" s="20"/>
      <c r="AG25" s="20"/>
      <c r="AH25" s="20"/>
      <c r="AI25" s="20"/>
      <c r="AJ25" s="20">
        <v>132249433.36</v>
      </c>
      <c r="AK25" s="20">
        <v>41049589.25</v>
      </c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>
        <v>91624622.049999997</v>
      </c>
      <c r="AW25" s="20">
        <v>18002326.989999998</v>
      </c>
      <c r="AX25" s="20">
        <v>51422403.259999998</v>
      </c>
      <c r="AY25" s="20">
        <v>48299324.280000001</v>
      </c>
      <c r="AZ25" s="20">
        <v>89428514.030000001</v>
      </c>
      <c r="BA25" s="20">
        <v>89229415.25</v>
      </c>
      <c r="BB25" s="20">
        <v>111339182.45999999</v>
      </c>
      <c r="BC25" s="20">
        <v>82209438.290000007</v>
      </c>
      <c r="BD25" s="20"/>
      <c r="BE25" s="20"/>
      <c r="BF25" s="20"/>
      <c r="BG25" s="20"/>
      <c r="BH25" s="20"/>
      <c r="BI25" s="20"/>
      <c r="BJ25" s="20">
        <v>3158169750.8800001</v>
      </c>
      <c r="BK25" s="20">
        <v>450153131.14999998</v>
      </c>
      <c r="BL25" s="20">
        <v>8756318.5099999998</v>
      </c>
      <c r="BM25" s="20"/>
      <c r="BN25" s="20">
        <v>17729876.02</v>
      </c>
      <c r="BO25" s="20">
        <v>220501.91</v>
      </c>
      <c r="BP25" s="20"/>
      <c r="BQ25" s="20"/>
      <c r="BR25" s="20"/>
      <c r="BS25" s="20"/>
      <c r="BT25" s="20">
        <v>442353814.06999999</v>
      </c>
      <c r="BU25" s="20">
        <v>396256247.24000001</v>
      </c>
      <c r="BV25" s="20">
        <v>37737492.93</v>
      </c>
      <c r="BW25" s="20">
        <v>64311</v>
      </c>
      <c r="BX25" s="20"/>
      <c r="BY25" s="20"/>
      <c r="BZ25" s="20">
        <v>316801031.62</v>
      </c>
      <c r="CA25" s="20">
        <v>316772520</v>
      </c>
      <c r="CB25" s="20">
        <v>36933522.539999999</v>
      </c>
      <c r="CC25" s="20">
        <v>5203764.57</v>
      </c>
      <c r="CD25" s="20">
        <v>860312055.69000006</v>
      </c>
      <c r="CE25" s="20">
        <v>718517344.72000003</v>
      </c>
      <c r="CF25" s="20">
        <v>2297857695.1900001</v>
      </c>
      <c r="CG25" s="20">
        <v>112538282.79000001</v>
      </c>
      <c r="CH25" s="19">
        <v>330.25420000000003</v>
      </c>
      <c r="CI25" s="19">
        <v>276.96449999999999</v>
      </c>
    </row>
    <row r="26" spans="1:87" ht="15" customHeight="1" x14ac:dyDescent="0.25">
      <c r="A26" s="4"/>
      <c r="B26" s="2">
        <v>45762</v>
      </c>
      <c r="C26" s="1" t="s">
        <v>60</v>
      </c>
      <c r="D26" s="2">
        <v>45763</v>
      </c>
      <c r="E26" s="15">
        <f t="shared" si="0"/>
        <v>45763</v>
      </c>
      <c r="F26" s="20">
        <v>339655042.58999997</v>
      </c>
      <c r="G26" s="20">
        <v>233625599.49000001</v>
      </c>
      <c r="H26" s="20">
        <v>1171846799.3499999</v>
      </c>
      <c r="I26" s="20">
        <v>0</v>
      </c>
      <c r="J26" s="20">
        <v>3847339767.2600002</v>
      </c>
      <c r="K26" s="20">
        <v>3181278.1</v>
      </c>
      <c r="L26" s="20"/>
      <c r="M26" s="20">
        <v>0</v>
      </c>
      <c r="N26" s="20">
        <v>3883000000</v>
      </c>
      <c r="O26" s="20">
        <v>0</v>
      </c>
      <c r="P26" s="20"/>
      <c r="Q26" s="20">
        <v>0</v>
      </c>
      <c r="R26" s="20">
        <v>86588605.739999995</v>
      </c>
      <c r="S26" s="20">
        <v>86588605.739999995</v>
      </c>
      <c r="T26" s="20"/>
      <c r="U26" s="20"/>
      <c r="V26" s="20"/>
      <c r="W26" s="20"/>
      <c r="X26" s="20">
        <v>1692166610.9100001</v>
      </c>
      <c r="Y26" s="20">
        <v>0</v>
      </c>
      <c r="Z26" s="20">
        <v>7636263604.0299997</v>
      </c>
      <c r="AA26" s="20">
        <v>323395483.32999998</v>
      </c>
      <c r="AB26" s="20">
        <v>158974447.58000001</v>
      </c>
      <c r="AC26" s="20">
        <v>43467172.579999998</v>
      </c>
      <c r="AD26" s="20">
        <v>2590416656.6999998</v>
      </c>
      <c r="AE26" s="20">
        <v>137364298.34999999</v>
      </c>
      <c r="AF26" s="20"/>
      <c r="AG26" s="20"/>
      <c r="AH26" s="20"/>
      <c r="AI26" s="20"/>
      <c r="AJ26" s="20">
        <v>135607793.19999999</v>
      </c>
      <c r="AK26" s="20">
        <v>41057776.140000001</v>
      </c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>
        <v>90155913.730000004</v>
      </c>
      <c r="AW26" s="20">
        <v>19238667.460000001</v>
      </c>
      <c r="AX26" s="20">
        <v>48347809.270000003</v>
      </c>
      <c r="AY26" s="20">
        <v>43711268.799999997</v>
      </c>
      <c r="AZ26" s="20">
        <v>139042361.06</v>
      </c>
      <c r="BA26" s="20">
        <v>60817361.060000002</v>
      </c>
      <c r="BB26" s="20">
        <v>82913363.390000001</v>
      </c>
      <c r="BC26" s="20">
        <v>50007099.780000001</v>
      </c>
      <c r="BD26" s="20"/>
      <c r="BE26" s="20"/>
      <c r="BF26" s="20"/>
      <c r="BG26" s="20"/>
      <c r="BH26" s="20"/>
      <c r="BI26" s="20"/>
      <c r="BJ26" s="20">
        <v>2931999366.4899998</v>
      </c>
      <c r="BK26" s="20">
        <v>387727966.61000001</v>
      </c>
      <c r="BL26" s="20">
        <v>8764109.6400000006</v>
      </c>
      <c r="BM26" s="20"/>
      <c r="BN26" s="20">
        <v>17956570.399999999</v>
      </c>
      <c r="BO26" s="20">
        <v>221027.37</v>
      </c>
      <c r="BP26" s="20"/>
      <c r="BQ26" s="20"/>
      <c r="BR26" s="20"/>
      <c r="BS26" s="20"/>
      <c r="BT26" s="20">
        <v>451151237.58999997</v>
      </c>
      <c r="BU26" s="20">
        <v>406440210.30000001</v>
      </c>
      <c r="BV26" s="20">
        <v>48256336.5</v>
      </c>
      <c r="BW26" s="20">
        <v>64198.19</v>
      </c>
      <c r="BX26" s="20"/>
      <c r="BY26" s="20"/>
      <c r="BZ26" s="20">
        <v>222734772.34</v>
      </c>
      <c r="CA26" s="20">
        <v>222264900</v>
      </c>
      <c r="CB26" s="20">
        <v>36491054.780000001</v>
      </c>
      <c r="CC26" s="20">
        <v>2013540.42</v>
      </c>
      <c r="CD26" s="20">
        <v>785354081.25</v>
      </c>
      <c r="CE26" s="20">
        <v>631003876.27999997</v>
      </c>
      <c r="CF26" s="20">
        <v>2146645285.24</v>
      </c>
      <c r="CG26" s="20">
        <v>96931991.650000006</v>
      </c>
      <c r="CH26" s="19">
        <v>355.73009999999999</v>
      </c>
      <c r="CI26" s="19">
        <v>333.63130000000001</v>
      </c>
    </row>
    <row r="27" spans="1:87" ht="15" customHeight="1" x14ac:dyDescent="0.25">
      <c r="A27" s="4"/>
      <c r="B27" s="2">
        <v>45763</v>
      </c>
      <c r="C27" s="1" t="s">
        <v>60</v>
      </c>
      <c r="D27" s="2">
        <v>45764</v>
      </c>
      <c r="E27" s="15">
        <f t="shared" si="0"/>
        <v>45764</v>
      </c>
      <c r="F27" s="20">
        <v>319025873.56</v>
      </c>
      <c r="G27" s="20">
        <v>211781952.36000001</v>
      </c>
      <c r="H27" s="20">
        <v>880315344.17999995</v>
      </c>
      <c r="I27" s="20">
        <v>0</v>
      </c>
      <c r="J27" s="20">
        <v>3893736647.2600002</v>
      </c>
      <c r="K27" s="20">
        <v>3170498.1</v>
      </c>
      <c r="L27" s="20"/>
      <c r="M27" s="20">
        <v>0</v>
      </c>
      <c r="N27" s="20">
        <v>3993000000</v>
      </c>
      <c r="O27" s="20">
        <v>0</v>
      </c>
      <c r="P27" s="20"/>
      <c r="Q27" s="20">
        <v>0</v>
      </c>
      <c r="R27" s="20">
        <v>86295193.739999995</v>
      </c>
      <c r="S27" s="20">
        <v>86295193.739999995</v>
      </c>
      <c r="T27" s="20"/>
      <c r="U27" s="20"/>
      <c r="V27" s="20"/>
      <c r="W27" s="20"/>
      <c r="X27" s="20">
        <v>1692166610.9100001</v>
      </c>
      <c r="Y27" s="20">
        <v>0</v>
      </c>
      <c r="Z27" s="20">
        <v>7480206447.8299999</v>
      </c>
      <c r="AA27" s="20">
        <v>301247644.19999999</v>
      </c>
      <c r="AB27" s="20">
        <v>157494676.59999999</v>
      </c>
      <c r="AC27" s="20">
        <v>42998388.520000003</v>
      </c>
      <c r="AD27" s="20">
        <v>2544576902.1500001</v>
      </c>
      <c r="AE27" s="20">
        <v>135498317.02000001</v>
      </c>
      <c r="AF27" s="20"/>
      <c r="AG27" s="20"/>
      <c r="AH27" s="20"/>
      <c r="AI27" s="20"/>
      <c r="AJ27" s="20">
        <v>125868875.98</v>
      </c>
      <c r="AK27" s="20">
        <v>20027314.09</v>
      </c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>
        <v>90963565.090000004</v>
      </c>
      <c r="AW27" s="20">
        <v>19075789.390000001</v>
      </c>
      <c r="AX27" s="20">
        <v>58974246.920000002</v>
      </c>
      <c r="AY27" s="20">
        <v>53196907.409999996</v>
      </c>
      <c r="AZ27" s="20">
        <v>233982693.59999999</v>
      </c>
      <c r="BA27" s="20">
        <v>163352708.93000001</v>
      </c>
      <c r="BB27" s="20">
        <v>155379087.12</v>
      </c>
      <c r="BC27" s="20">
        <v>118000054.17</v>
      </c>
      <c r="BD27" s="20"/>
      <c r="BE27" s="20"/>
      <c r="BF27" s="20"/>
      <c r="BG27" s="20"/>
      <c r="BH27" s="20"/>
      <c r="BI27" s="20"/>
      <c r="BJ27" s="20">
        <v>3054589559.6599998</v>
      </c>
      <c r="BK27" s="20">
        <v>544240692.61000001</v>
      </c>
      <c r="BL27" s="20">
        <v>8754824.8900000006</v>
      </c>
      <c r="BM27" s="20"/>
      <c r="BN27" s="20">
        <v>17954867.949999999</v>
      </c>
      <c r="BO27" s="20">
        <v>219068.88</v>
      </c>
      <c r="BP27" s="20"/>
      <c r="BQ27" s="20"/>
      <c r="BR27" s="20"/>
      <c r="BS27" s="20"/>
      <c r="BT27" s="20">
        <v>408861501.01999998</v>
      </c>
      <c r="BU27" s="20">
        <v>359304339.54000002</v>
      </c>
      <c r="BV27" s="20">
        <v>46053977.060000002</v>
      </c>
      <c r="BW27" s="20">
        <v>63980.65</v>
      </c>
      <c r="BX27" s="20"/>
      <c r="BY27" s="20"/>
      <c r="BZ27" s="20">
        <v>459598560</v>
      </c>
      <c r="CA27" s="20">
        <v>459598560</v>
      </c>
      <c r="CB27" s="20">
        <v>35168744.579999998</v>
      </c>
      <c r="CC27" s="20">
        <v>1769970.93</v>
      </c>
      <c r="CD27" s="20">
        <v>976392475.5</v>
      </c>
      <c r="CE27" s="20">
        <v>820955920</v>
      </c>
      <c r="CF27" s="20">
        <v>2078197084.1600001</v>
      </c>
      <c r="CG27" s="20">
        <v>136060173.15000001</v>
      </c>
      <c r="CH27" s="19">
        <v>359.93729999999999</v>
      </c>
      <c r="CI27" s="19">
        <v>221.40770000000001</v>
      </c>
    </row>
    <row r="28" spans="1:87" ht="15" customHeight="1" x14ac:dyDescent="0.25">
      <c r="A28" s="4"/>
      <c r="B28" s="2">
        <v>45764</v>
      </c>
      <c r="C28" s="1" t="s">
        <v>60</v>
      </c>
      <c r="D28" s="2">
        <v>45765</v>
      </c>
      <c r="E28" s="15">
        <f t="shared" si="0"/>
        <v>45765</v>
      </c>
      <c r="F28" s="20">
        <v>337358839.05000001</v>
      </c>
      <c r="G28" s="20">
        <v>219961260.25</v>
      </c>
      <c r="H28" s="20">
        <v>968471840.77999997</v>
      </c>
      <c r="I28" s="20">
        <v>0</v>
      </c>
      <c r="J28" s="20">
        <v>3864082416.96</v>
      </c>
      <c r="K28" s="20">
        <v>3173570.4</v>
      </c>
      <c r="L28" s="20"/>
      <c r="M28" s="20">
        <v>0</v>
      </c>
      <c r="N28" s="20">
        <v>4242000000</v>
      </c>
      <c r="O28" s="20">
        <v>0</v>
      </c>
      <c r="P28" s="20"/>
      <c r="Q28" s="20">
        <v>0</v>
      </c>
      <c r="R28" s="20"/>
      <c r="S28" s="20"/>
      <c r="T28" s="20"/>
      <c r="U28" s="20"/>
      <c r="V28" s="20"/>
      <c r="W28" s="20"/>
      <c r="X28" s="20">
        <v>1692166610.9100001</v>
      </c>
      <c r="Y28" s="20">
        <v>0</v>
      </c>
      <c r="Z28" s="20">
        <v>7719746485.8800001</v>
      </c>
      <c r="AA28" s="20">
        <v>223134830.65000001</v>
      </c>
      <c r="AB28" s="20">
        <v>156002838.46000001</v>
      </c>
      <c r="AC28" s="20">
        <v>43472994.490000002</v>
      </c>
      <c r="AD28" s="20">
        <v>2782497103.3200002</v>
      </c>
      <c r="AE28" s="20">
        <v>136616807.88999999</v>
      </c>
      <c r="AF28" s="20"/>
      <c r="AG28" s="20"/>
      <c r="AH28" s="20"/>
      <c r="AI28" s="20"/>
      <c r="AJ28" s="20">
        <v>123129940.61</v>
      </c>
      <c r="AK28" s="20">
        <v>17608966.960000001</v>
      </c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>
        <v>76005251.319999993</v>
      </c>
      <c r="AW28" s="20">
        <v>17962959.100000001</v>
      </c>
      <c r="AX28" s="20">
        <v>141108363.11000001</v>
      </c>
      <c r="AY28" s="20">
        <v>136010685.22</v>
      </c>
      <c r="AZ28" s="20">
        <v>23401990.559999999</v>
      </c>
      <c r="BA28" s="20">
        <v>23401990.559999999</v>
      </c>
      <c r="BB28" s="20">
        <v>45840989.130000003</v>
      </c>
      <c r="BC28" s="20">
        <v>11406060.02</v>
      </c>
      <c r="BD28" s="20"/>
      <c r="BE28" s="20"/>
      <c r="BF28" s="20"/>
      <c r="BG28" s="20"/>
      <c r="BH28" s="20"/>
      <c r="BI28" s="20"/>
      <c r="BJ28" s="20">
        <v>3016069719.2399998</v>
      </c>
      <c r="BK28" s="20">
        <v>378564013.49000001</v>
      </c>
      <c r="BL28" s="20">
        <v>8536263.0800000001</v>
      </c>
      <c r="BM28" s="20"/>
      <c r="BN28" s="20">
        <v>17990939.07</v>
      </c>
      <c r="BO28" s="20">
        <v>220056.35</v>
      </c>
      <c r="BP28" s="20"/>
      <c r="BQ28" s="20"/>
      <c r="BR28" s="20"/>
      <c r="BS28" s="20"/>
      <c r="BT28" s="20">
        <v>626195205.82000005</v>
      </c>
      <c r="BU28" s="20">
        <v>581399391.07000005</v>
      </c>
      <c r="BV28" s="20">
        <v>45985927.859999999</v>
      </c>
      <c r="BW28" s="20">
        <v>64042.65</v>
      </c>
      <c r="BX28" s="20"/>
      <c r="BY28" s="20"/>
      <c r="BZ28" s="20">
        <v>188369999.28</v>
      </c>
      <c r="CA28" s="20">
        <v>188271050</v>
      </c>
      <c r="CB28" s="20">
        <v>34128591.710000001</v>
      </c>
      <c r="CC28" s="20">
        <v>1658961.89</v>
      </c>
      <c r="CD28" s="20">
        <v>921206926.82000005</v>
      </c>
      <c r="CE28" s="20">
        <v>771613501.96000004</v>
      </c>
      <c r="CF28" s="20">
        <v>2094862792.4200001</v>
      </c>
      <c r="CG28" s="20">
        <v>94641003.370000005</v>
      </c>
      <c r="CH28" s="19">
        <v>368.50850000000003</v>
      </c>
      <c r="CI28" s="19">
        <v>235.7697</v>
      </c>
    </row>
    <row r="29" spans="1:87" ht="15" customHeight="1" x14ac:dyDescent="0.25">
      <c r="A29" s="4"/>
      <c r="B29" s="2">
        <v>45765</v>
      </c>
      <c r="C29" s="1" t="s">
        <v>60</v>
      </c>
      <c r="D29" s="2">
        <v>45766</v>
      </c>
      <c r="E29" s="15">
        <f t="shared" si="0"/>
        <v>45766</v>
      </c>
      <c r="F29" s="20">
        <v>323235126.68000001</v>
      </c>
      <c r="G29" s="20">
        <v>224807598.68000001</v>
      </c>
      <c r="H29" s="20">
        <v>1073262947.46</v>
      </c>
      <c r="I29" s="20">
        <v>0</v>
      </c>
      <c r="J29" s="20">
        <v>3707223568.8600001</v>
      </c>
      <c r="K29" s="20">
        <v>3186452.5</v>
      </c>
      <c r="L29" s="20"/>
      <c r="M29" s="20">
        <v>0</v>
      </c>
      <c r="N29" s="20">
        <v>4141000000</v>
      </c>
      <c r="O29" s="20">
        <v>0</v>
      </c>
      <c r="P29" s="20"/>
      <c r="Q29" s="20">
        <v>0</v>
      </c>
      <c r="R29" s="20"/>
      <c r="S29" s="20"/>
      <c r="T29" s="20"/>
      <c r="U29" s="20"/>
      <c r="V29" s="20"/>
      <c r="W29" s="20"/>
      <c r="X29" s="20">
        <v>1692166610.9100001</v>
      </c>
      <c r="Y29" s="20">
        <v>0</v>
      </c>
      <c r="Z29" s="20">
        <v>7552555032.0900002</v>
      </c>
      <c r="AA29" s="20">
        <v>227994051.18000001</v>
      </c>
      <c r="AB29" s="20">
        <v>154242345.72999999</v>
      </c>
      <c r="AC29" s="20">
        <v>43942255.619999997</v>
      </c>
      <c r="AD29" s="20">
        <v>2736278844.73</v>
      </c>
      <c r="AE29" s="20">
        <v>137877408.27000001</v>
      </c>
      <c r="AF29" s="20"/>
      <c r="AG29" s="20"/>
      <c r="AH29" s="20"/>
      <c r="AI29" s="20"/>
      <c r="AJ29" s="20">
        <v>118486515.16</v>
      </c>
      <c r="AK29" s="20">
        <v>17679112.07</v>
      </c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>
        <v>73692860.140000001</v>
      </c>
      <c r="AW29" s="20">
        <v>17802075.829999998</v>
      </c>
      <c r="AX29" s="20">
        <v>106885031.34999999</v>
      </c>
      <c r="AY29" s="20">
        <v>101843191.3</v>
      </c>
      <c r="AZ29" s="20">
        <v>6195000</v>
      </c>
      <c r="BA29" s="20"/>
      <c r="BB29" s="20">
        <v>67294585.640000001</v>
      </c>
      <c r="BC29" s="20">
        <v>34713740.32</v>
      </c>
      <c r="BD29" s="20"/>
      <c r="BE29" s="20"/>
      <c r="BF29" s="20"/>
      <c r="BG29" s="20"/>
      <c r="BH29" s="20"/>
      <c r="BI29" s="20"/>
      <c r="BJ29" s="20">
        <v>2930726291.1599998</v>
      </c>
      <c r="BK29" s="20">
        <v>345909198.33999997</v>
      </c>
      <c r="BL29" s="20">
        <v>8341703.1900000004</v>
      </c>
      <c r="BM29" s="20"/>
      <c r="BN29" s="20">
        <v>17689825.32</v>
      </c>
      <c r="BO29" s="20">
        <v>220920.21</v>
      </c>
      <c r="BP29" s="20"/>
      <c r="BQ29" s="20"/>
      <c r="BR29" s="20"/>
      <c r="BS29" s="20"/>
      <c r="BT29" s="20">
        <v>822025676.87</v>
      </c>
      <c r="BU29" s="20">
        <v>723483675.05999994</v>
      </c>
      <c r="BV29" s="20">
        <v>45832346.229999997</v>
      </c>
      <c r="BW29" s="20">
        <v>64302.62</v>
      </c>
      <c r="BX29" s="20"/>
      <c r="BY29" s="20"/>
      <c r="BZ29" s="20">
        <v>6222217.7999999998</v>
      </c>
      <c r="CA29" s="20">
        <v>6207375</v>
      </c>
      <c r="CB29" s="20">
        <v>34625978.950000003</v>
      </c>
      <c r="CC29" s="20">
        <v>844257.93</v>
      </c>
      <c r="CD29" s="20">
        <v>934737748.36000001</v>
      </c>
      <c r="CE29" s="20">
        <v>730820530.82000005</v>
      </c>
      <c r="CF29" s="20">
        <v>1995988542.8</v>
      </c>
      <c r="CG29" s="20">
        <v>86477299.579999998</v>
      </c>
      <c r="CH29" s="19">
        <v>378.38670000000002</v>
      </c>
      <c r="CI29" s="19">
        <v>263.64609999999999</v>
      </c>
    </row>
    <row r="30" spans="1:87" ht="15" customHeight="1" x14ac:dyDescent="0.25">
      <c r="A30" s="4"/>
      <c r="B30" s="2">
        <v>45768</v>
      </c>
      <c r="C30" s="1" t="s">
        <v>60</v>
      </c>
      <c r="D30" s="2">
        <v>45769</v>
      </c>
      <c r="E30" s="15">
        <f t="shared" si="0"/>
        <v>45769</v>
      </c>
      <c r="F30" s="20">
        <v>310442644.23000002</v>
      </c>
      <c r="G30" s="20">
        <v>222491398.93000001</v>
      </c>
      <c r="H30" s="20">
        <v>1093859113.6199999</v>
      </c>
      <c r="I30" s="20">
        <v>0</v>
      </c>
      <c r="J30" s="20">
        <v>3707303107.8600001</v>
      </c>
      <c r="K30" s="20">
        <v>3187453.5</v>
      </c>
      <c r="L30" s="20"/>
      <c r="M30" s="20">
        <v>0</v>
      </c>
      <c r="N30" s="20">
        <v>4141000000</v>
      </c>
      <c r="O30" s="20">
        <v>0</v>
      </c>
      <c r="P30" s="20"/>
      <c r="Q30" s="20">
        <v>0</v>
      </c>
      <c r="R30" s="20"/>
      <c r="S30" s="20"/>
      <c r="T30" s="20"/>
      <c r="U30" s="20"/>
      <c r="V30" s="20"/>
      <c r="W30" s="20"/>
      <c r="X30" s="20">
        <v>1692166610.9100001</v>
      </c>
      <c r="Y30" s="20">
        <v>0</v>
      </c>
      <c r="Z30" s="20">
        <v>7560438254.8000002</v>
      </c>
      <c r="AA30" s="20">
        <v>225678852.43000001</v>
      </c>
      <c r="AB30" s="20">
        <v>153920543.86000001</v>
      </c>
      <c r="AC30" s="20">
        <v>44158322</v>
      </c>
      <c r="AD30" s="20">
        <v>2739735957.4200001</v>
      </c>
      <c r="AE30" s="20">
        <v>137769430.5</v>
      </c>
      <c r="AF30" s="20"/>
      <c r="AG30" s="20"/>
      <c r="AH30" s="20"/>
      <c r="AI30" s="20"/>
      <c r="AJ30" s="20">
        <v>126329185.72</v>
      </c>
      <c r="AK30" s="20">
        <v>17685994.699999999</v>
      </c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>
        <v>76256298.510000005</v>
      </c>
      <c r="AW30" s="20">
        <v>21618894.210000001</v>
      </c>
      <c r="AX30" s="20">
        <v>85402862.579999998</v>
      </c>
      <c r="AY30" s="20">
        <v>39571194.460000001</v>
      </c>
      <c r="AZ30" s="20">
        <v>23859117.739999998</v>
      </c>
      <c r="BA30" s="20">
        <v>23514713.780000001</v>
      </c>
      <c r="BB30" s="20">
        <v>84638439.409999996</v>
      </c>
      <c r="BC30" s="20">
        <v>44971617.439999998</v>
      </c>
      <c r="BD30" s="20"/>
      <c r="BE30" s="20"/>
      <c r="BF30" s="20"/>
      <c r="BG30" s="20"/>
      <c r="BH30" s="20"/>
      <c r="BI30" s="20"/>
      <c r="BJ30" s="20">
        <v>2957921762.6599998</v>
      </c>
      <c r="BK30" s="20">
        <v>321835831.02999997</v>
      </c>
      <c r="BL30" s="20">
        <v>8909594.1699999999</v>
      </c>
      <c r="BM30" s="20"/>
      <c r="BN30" s="20">
        <v>32307213.670000002</v>
      </c>
      <c r="BO30" s="20">
        <v>221018.91</v>
      </c>
      <c r="BP30" s="20"/>
      <c r="BQ30" s="20"/>
      <c r="BR30" s="20"/>
      <c r="BS30" s="20"/>
      <c r="BT30" s="20">
        <v>559380020.86000001</v>
      </c>
      <c r="BU30" s="20">
        <v>498955909.54000002</v>
      </c>
      <c r="BV30" s="20">
        <v>45832366.420000002</v>
      </c>
      <c r="BW30" s="20">
        <v>64322.81</v>
      </c>
      <c r="BX30" s="20"/>
      <c r="BY30" s="20"/>
      <c r="BZ30" s="20">
        <v>251381083.28999999</v>
      </c>
      <c r="CA30" s="20">
        <v>209792400</v>
      </c>
      <c r="CB30" s="20">
        <v>27828240.870000001</v>
      </c>
      <c r="CC30" s="20">
        <v>737250.5</v>
      </c>
      <c r="CD30" s="20">
        <v>925638519.27999997</v>
      </c>
      <c r="CE30" s="20">
        <v>709770901.75999999</v>
      </c>
      <c r="CF30" s="20">
        <v>2032283243.3800001</v>
      </c>
      <c r="CG30" s="20">
        <v>80458957.760000005</v>
      </c>
      <c r="CH30" s="19">
        <v>372.017</v>
      </c>
      <c r="CI30" s="19">
        <v>280.48939999999999</v>
      </c>
    </row>
    <row r="31" spans="1:87" ht="15" customHeight="1" x14ac:dyDescent="0.25">
      <c r="A31" s="4"/>
      <c r="B31" s="2">
        <v>45769</v>
      </c>
      <c r="C31" s="1" t="s">
        <v>60</v>
      </c>
      <c r="D31" s="2">
        <v>45770</v>
      </c>
      <c r="E31" s="15">
        <f t="shared" si="0"/>
        <v>45770</v>
      </c>
      <c r="F31" s="20">
        <v>341781690.89999998</v>
      </c>
      <c r="G31" s="20">
        <v>239077793</v>
      </c>
      <c r="H31" s="20">
        <v>1033110206.95</v>
      </c>
      <c r="I31" s="20">
        <v>0</v>
      </c>
      <c r="J31" s="20">
        <v>3705966556.8600001</v>
      </c>
      <c r="K31" s="20">
        <v>3186144.5</v>
      </c>
      <c r="L31" s="20"/>
      <c r="M31" s="20">
        <v>0</v>
      </c>
      <c r="N31" s="20">
        <v>4242000000</v>
      </c>
      <c r="O31" s="20">
        <v>0</v>
      </c>
      <c r="P31" s="20"/>
      <c r="Q31" s="20">
        <v>0</v>
      </c>
      <c r="R31" s="20"/>
      <c r="S31" s="20"/>
      <c r="T31" s="20"/>
      <c r="U31" s="20"/>
      <c r="V31" s="20"/>
      <c r="W31" s="20"/>
      <c r="X31" s="20">
        <v>1692166610.9100001</v>
      </c>
      <c r="Y31" s="20">
        <v>0</v>
      </c>
      <c r="Z31" s="20">
        <v>7630691843.8000002</v>
      </c>
      <c r="AA31" s="20">
        <v>242263937.5</v>
      </c>
      <c r="AB31" s="20">
        <v>157521475.25</v>
      </c>
      <c r="AC31" s="20">
        <v>49141491.350000001</v>
      </c>
      <c r="AD31" s="20">
        <v>2744477291.71</v>
      </c>
      <c r="AE31" s="20">
        <v>138832787.58000001</v>
      </c>
      <c r="AF31" s="20"/>
      <c r="AG31" s="20"/>
      <c r="AH31" s="20"/>
      <c r="AI31" s="20"/>
      <c r="AJ31" s="20">
        <v>125471090.29000001</v>
      </c>
      <c r="AK31" s="20">
        <v>18254374.620000001</v>
      </c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>
        <v>80316033.840000004</v>
      </c>
      <c r="AW31" s="20">
        <v>21936646.199999999</v>
      </c>
      <c r="AX31" s="20">
        <v>53640680.149999999</v>
      </c>
      <c r="AY31" s="20">
        <v>47704376.810000002</v>
      </c>
      <c r="AZ31" s="20">
        <v>14404700.529999999</v>
      </c>
      <c r="BA31" s="20">
        <v>14329590</v>
      </c>
      <c r="BB31" s="20">
        <v>106348072.48</v>
      </c>
      <c r="BC31" s="20">
        <v>80820844.409999996</v>
      </c>
      <c r="BD31" s="20"/>
      <c r="BE31" s="20"/>
      <c r="BF31" s="20"/>
      <c r="BG31" s="20"/>
      <c r="BH31" s="20"/>
      <c r="BI31" s="20"/>
      <c r="BJ31" s="20">
        <v>2867523164.96</v>
      </c>
      <c r="BK31" s="20">
        <v>362410238.19999999</v>
      </c>
      <c r="BL31" s="20">
        <v>8965776.0999999996</v>
      </c>
      <c r="BM31" s="20"/>
      <c r="BN31" s="20">
        <v>32385862.850000001</v>
      </c>
      <c r="BO31" s="20">
        <v>224496.91</v>
      </c>
      <c r="BP31" s="20"/>
      <c r="BQ31" s="20"/>
      <c r="BR31" s="20"/>
      <c r="BS31" s="20"/>
      <c r="BT31" s="20">
        <v>587701654.13</v>
      </c>
      <c r="BU31" s="20">
        <v>552529947.98000002</v>
      </c>
      <c r="BV31" s="20">
        <v>45909911.030000001</v>
      </c>
      <c r="BW31" s="20">
        <v>141867.42000000001</v>
      </c>
      <c r="BX31" s="20"/>
      <c r="BY31" s="20"/>
      <c r="BZ31" s="20">
        <v>164048956.25</v>
      </c>
      <c r="CA31" s="20">
        <v>163838940.40000001</v>
      </c>
      <c r="CB31" s="20">
        <v>36769233.880000003</v>
      </c>
      <c r="CC31" s="20">
        <v>7132191.7999999998</v>
      </c>
      <c r="CD31" s="20">
        <v>875781394.24000001</v>
      </c>
      <c r="CE31" s="20">
        <v>723867444.50999999</v>
      </c>
      <c r="CF31" s="20">
        <v>1991741770.72</v>
      </c>
      <c r="CG31" s="20">
        <v>90602559.549999997</v>
      </c>
      <c r="CH31" s="19">
        <v>383.11649999999997</v>
      </c>
      <c r="CI31" s="19">
        <v>267.39190000000002</v>
      </c>
    </row>
    <row r="32" spans="1:87" ht="15" customHeight="1" x14ac:dyDescent="0.25">
      <c r="A32" s="4"/>
      <c r="B32" s="2">
        <v>45770</v>
      </c>
      <c r="C32" s="1" t="s">
        <v>60</v>
      </c>
      <c r="D32" s="2">
        <v>45771</v>
      </c>
      <c r="E32" s="15">
        <f t="shared" si="0"/>
        <v>45771</v>
      </c>
      <c r="F32" s="20">
        <v>333301189.87</v>
      </c>
      <c r="G32" s="20">
        <v>241342759.06999999</v>
      </c>
      <c r="H32" s="20">
        <v>1086895295.25</v>
      </c>
      <c r="I32" s="20">
        <v>0</v>
      </c>
      <c r="J32" s="20">
        <v>6068701776.8599997</v>
      </c>
      <c r="K32" s="20">
        <v>3196924.5</v>
      </c>
      <c r="L32" s="20"/>
      <c r="M32" s="20">
        <v>0</v>
      </c>
      <c r="N32" s="20">
        <v>1771000000</v>
      </c>
      <c r="O32" s="20">
        <v>0</v>
      </c>
      <c r="P32" s="20"/>
      <c r="Q32" s="20">
        <v>0</v>
      </c>
      <c r="R32" s="20"/>
      <c r="S32" s="20"/>
      <c r="T32" s="20"/>
      <c r="U32" s="20"/>
      <c r="V32" s="20"/>
      <c r="W32" s="20"/>
      <c r="X32" s="20">
        <v>1692166610.9100001</v>
      </c>
      <c r="Y32" s="20">
        <v>0</v>
      </c>
      <c r="Z32" s="20">
        <v>7567731651.0699997</v>
      </c>
      <c r="AA32" s="20">
        <v>244539683.56999999</v>
      </c>
      <c r="AB32" s="20">
        <v>152372662.94999999</v>
      </c>
      <c r="AC32" s="20">
        <v>45172433.109999999</v>
      </c>
      <c r="AD32" s="20">
        <v>2709928866.1700001</v>
      </c>
      <c r="AE32" s="20">
        <v>135383410.88</v>
      </c>
      <c r="AF32" s="20"/>
      <c r="AG32" s="20"/>
      <c r="AH32" s="20"/>
      <c r="AI32" s="20"/>
      <c r="AJ32" s="20">
        <v>126766981.09999999</v>
      </c>
      <c r="AK32" s="20">
        <v>17441128.34</v>
      </c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>
        <v>81223630.450000003</v>
      </c>
      <c r="AW32" s="20">
        <v>21883270.34</v>
      </c>
      <c r="AX32" s="20">
        <v>59693927.890000001</v>
      </c>
      <c r="AY32" s="20">
        <v>51592185.590000004</v>
      </c>
      <c r="AZ32" s="20">
        <v>26277916.510000002</v>
      </c>
      <c r="BA32" s="20">
        <v>9485316.5099999998</v>
      </c>
      <c r="BB32" s="20">
        <v>92534627.700000003</v>
      </c>
      <c r="BC32" s="20">
        <v>65181998.740000002</v>
      </c>
      <c r="BD32" s="20"/>
      <c r="BE32" s="20"/>
      <c r="BF32" s="20"/>
      <c r="BG32" s="20"/>
      <c r="BH32" s="20"/>
      <c r="BI32" s="20"/>
      <c r="BJ32" s="20">
        <v>2833691534.6799998</v>
      </c>
      <c r="BK32" s="20">
        <v>338663258.10000002</v>
      </c>
      <c r="BL32" s="20">
        <v>8946441.3399999999</v>
      </c>
      <c r="BM32" s="20"/>
      <c r="BN32" s="20">
        <v>32353274.739999998</v>
      </c>
      <c r="BO32" s="20">
        <v>224251.57</v>
      </c>
      <c r="BP32" s="20"/>
      <c r="BQ32" s="20"/>
      <c r="BR32" s="20"/>
      <c r="BS32" s="20"/>
      <c r="BT32" s="20">
        <v>617425371.64999998</v>
      </c>
      <c r="BU32" s="20">
        <v>574207379.55999994</v>
      </c>
      <c r="BV32" s="20">
        <v>47471883.909999996</v>
      </c>
      <c r="BW32" s="20">
        <v>142347.42000000001</v>
      </c>
      <c r="BX32" s="20"/>
      <c r="BY32" s="20"/>
      <c r="BZ32" s="20">
        <v>109860285.31</v>
      </c>
      <c r="CA32" s="20">
        <v>109187020</v>
      </c>
      <c r="CB32" s="20">
        <v>31397427.449999999</v>
      </c>
      <c r="CC32" s="20">
        <v>2302912.5</v>
      </c>
      <c r="CD32" s="20">
        <v>847454684.39999998</v>
      </c>
      <c r="CE32" s="20">
        <v>686063911.04999995</v>
      </c>
      <c r="CF32" s="20">
        <v>1986236850.28</v>
      </c>
      <c r="CG32" s="20">
        <v>84665814.519999996</v>
      </c>
      <c r="CH32" s="19">
        <v>381.00850000000003</v>
      </c>
      <c r="CI32" s="19">
        <v>288.82929999999999</v>
      </c>
    </row>
    <row r="33" spans="1:87" ht="15" customHeight="1" x14ac:dyDescent="0.25">
      <c r="A33" s="4"/>
      <c r="B33" s="2">
        <v>45771</v>
      </c>
      <c r="C33" s="1" t="s">
        <v>60</v>
      </c>
      <c r="D33" s="2">
        <v>45772</v>
      </c>
      <c r="E33" s="15">
        <f t="shared" si="0"/>
        <v>45772</v>
      </c>
      <c r="F33" s="20">
        <v>342883594.67000002</v>
      </c>
      <c r="G33" s="20">
        <v>246644723.16999999</v>
      </c>
      <c r="H33" s="20">
        <v>1032042202.4299999</v>
      </c>
      <c r="I33" s="20">
        <v>0</v>
      </c>
      <c r="J33" s="20">
        <v>5862949177.0600004</v>
      </c>
      <c r="K33" s="20"/>
      <c r="L33" s="20"/>
      <c r="M33" s="20">
        <v>0</v>
      </c>
      <c r="N33" s="20">
        <v>2112000000</v>
      </c>
      <c r="O33" s="20">
        <v>0</v>
      </c>
      <c r="P33" s="20"/>
      <c r="Q33" s="20">
        <v>0</v>
      </c>
      <c r="R33" s="20"/>
      <c r="S33" s="20"/>
      <c r="T33" s="20"/>
      <c r="U33" s="20"/>
      <c r="V33" s="20"/>
      <c r="W33" s="20"/>
      <c r="X33" s="20">
        <v>1692166610.9100001</v>
      </c>
      <c r="Y33" s="20">
        <v>0</v>
      </c>
      <c r="Z33" s="20">
        <v>7657708363.25</v>
      </c>
      <c r="AA33" s="20">
        <v>246644723.16999999</v>
      </c>
      <c r="AB33" s="20">
        <v>148494301.33000001</v>
      </c>
      <c r="AC33" s="20">
        <v>46706385.490000002</v>
      </c>
      <c r="AD33" s="20">
        <v>2772029110.46</v>
      </c>
      <c r="AE33" s="20">
        <v>135885065</v>
      </c>
      <c r="AF33" s="20"/>
      <c r="AG33" s="20"/>
      <c r="AH33" s="20"/>
      <c r="AI33" s="20"/>
      <c r="AJ33" s="20">
        <v>123647009.31999999</v>
      </c>
      <c r="AK33" s="20">
        <v>17431329.420000002</v>
      </c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>
        <v>75380034.209999993</v>
      </c>
      <c r="AW33" s="20">
        <v>16680145.960000001</v>
      </c>
      <c r="AX33" s="20">
        <v>50975291.450000003</v>
      </c>
      <c r="AY33" s="20">
        <v>44312094.609999999</v>
      </c>
      <c r="AZ33" s="20">
        <v>6634892.2000000002</v>
      </c>
      <c r="BA33" s="20">
        <v>6634892.2000000002</v>
      </c>
      <c r="BB33" s="20">
        <v>77965999.170000002</v>
      </c>
      <c r="BC33" s="20">
        <v>50760935.619999997</v>
      </c>
      <c r="BD33" s="20"/>
      <c r="BE33" s="20"/>
      <c r="BF33" s="20"/>
      <c r="BG33" s="20"/>
      <c r="BH33" s="20"/>
      <c r="BI33" s="20"/>
      <c r="BJ33" s="20">
        <v>2835992438.6500001</v>
      </c>
      <c r="BK33" s="20">
        <v>310906955.32999998</v>
      </c>
      <c r="BL33" s="20">
        <v>8771913.2799999993</v>
      </c>
      <c r="BM33" s="20"/>
      <c r="BN33" s="20">
        <v>31733713.91</v>
      </c>
      <c r="BO33" s="20">
        <v>223447.87</v>
      </c>
      <c r="BP33" s="20"/>
      <c r="BQ33" s="20"/>
      <c r="BR33" s="20"/>
      <c r="BS33" s="20"/>
      <c r="BT33" s="20">
        <v>550317805.97000003</v>
      </c>
      <c r="BU33" s="20">
        <v>505692577.62</v>
      </c>
      <c r="BV33" s="20">
        <v>37223106.130000003</v>
      </c>
      <c r="BW33" s="20">
        <v>78118.820000000007</v>
      </c>
      <c r="BX33" s="20"/>
      <c r="BY33" s="20"/>
      <c r="BZ33" s="20">
        <v>173359695.80000001</v>
      </c>
      <c r="CA33" s="20">
        <v>173338694</v>
      </c>
      <c r="CB33" s="20">
        <v>34914703.219999999</v>
      </c>
      <c r="CC33" s="20">
        <v>3705905.81</v>
      </c>
      <c r="CD33" s="20">
        <v>836320938.30999994</v>
      </c>
      <c r="CE33" s="20">
        <v>683038744.12</v>
      </c>
      <c r="CF33" s="20">
        <v>1999671500.3399999</v>
      </c>
      <c r="CG33" s="20">
        <v>77726738.829999998</v>
      </c>
      <c r="CH33" s="19">
        <v>382.94830000000002</v>
      </c>
      <c r="CI33" s="19">
        <v>317.3229</v>
      </c>
    </row>
    <row r="34" spans="1:87" ht="15" customHeight="1" x14ac:dyDescent="0.25">
      <c r="A34" s="4"/>
      <c r="B34" s="2">
        <v>45772</v>
      </c>
      <c r="C34" s="1" t="s">
        <v>60</v>
      </c>
      <c r="D34" s="2">
        <v>45773</v>
      </c>
      <c r="E34" s="15">
        <f t="shared" si="0"/>
        <v>45773</v>
      </c>
      <c r="F34" s="20">
        <v>349428339.04000002</v>
      </c>
      <c r="G34" s="20">
        <v>250784123.34</v>
      </c>
      <c r="H34" s="20">
        <v>1202407664.49</v>
      </c>
      <c r="I34" s="20">
        <v>0</v>
      </c>
      <c r="J34" s="20">
        <v>5776056172.8599997</v>
      </c>
      <c r="K34" s="20"/>
      <c r="L34" s="20"/>
      <c r="M34" s="20">
        <v>0</v>
      </c>
      <c r="N34" s="20">
        <v>2121000000</v>
      </c>
      <c r="O34" s="20">
        <v>0</v>
      </c>
      <c r="P34" s="20"/>
      <c r="Q34" s="20">
        <v>0</v>
      </c>
      <c r="R34" s="20"/>
      <c r="S34" s="20"/>
      <c r="T34" s="20"/>
      <c r="U34" s="20"/>
      <c r="V34" s="20"/>
      <c r="W34" s="20"/>
      <c r="X34" s="20">
        <v>1692166610.9100001</v>
      </c>
      <c r="Y34" s="20">
        <v>0</v>
      </c>
      <c r="Z34" s="20">
        <v>7756725565.4799995</v>
      </c>
      <c r="AA34" s="20">
        <v>250784123.34</v>
      </c>
      <c r="AB34" s="20">
        <v>146315110.78</v>
      </c>
      <c r="AC34" s="20">
        <v>46609551.859999999</v>
      </c>
      <c r="AD34" s="20">
        <v>2801373059.46</v>
      </c>
      <c r="AE34" s="20">
        <v>137096535.88999999</v>
      </c>
      <c r="AF34" s="20"/>
      <c r="AG34" s="20"/>
      <c r="AH34" s="20"/>
      <c r="AI34" s="20"/>
      <c r="AJ34" s="20">
        <v>124915962.91</v>
      </c>
      <c r="AK34" s="20">
        <v>17407888.440000001</v>
      </c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>
        <v>74768802.890000001</v>
      </c>
      <c r="AW34" s="20">
        <v>16640474.07</v>
      </c>
      <c r="AX34" s="20">
        <v>95140739.069999993</v>
      </c>
      <c r="AY34" s="20">
        <v>88186547.989999995</v>
      </c>
      <c r="AZ34" s="20">
        <v>14188851.15</v>
      </c>
      <c r="BA34" s="20">
        <v>14188851.15</v>
      </c>
      <c r="BB34" s="20">
        <v>67786485.650000006</v>
      </c>
      <c r="BC34" s="20">
        <v>40600037.020000003</v>
      </c>
      <c r="BD34" s="20"/>
      <c r="BE34" s="20"/>
      <c r="BF34" s="20"/>
      <c r="BG34" s="20"/>
      <c r="BH34" s="20"/>
      <c r="BI34" s="20"/>
      <c r="BJ34" s="20">
        <v>2901862967.79</v>
      </c>
      <c r="BK34" s="20">
        <v>353222698.06</v>
      </c>
      <c r="BL34" s="20">
        <v>8603083.1999999993</v>
      </c>
      <c r="BM34" s="20"/>
      <c r="BN34" s="20">
        <v>31395477.739999998</v>
      </c>
      <c r="BO34" s="20">
        <v>222860.37</v>
      </c>
      <c r="BP34" s="20"/>
      <c r="BQ34" s="20"/>
      <c r="BR34" s="20"/>
      <c r="BS34" s="20"/>
      <c r="BT34" s="20">
        <v>612362296.58000004</v>
      </c>
      <c r="BU34" s="20">
        <v>511209708.17000002</v>
      </c>
      <c r="BV34" s="20">
        <v>37223140.43</v>
      </c>
      <c r="BW34" s="20">
        <v>78153.119999999995</v>
      </c>
      <c r="BX34" s="20"/>
      <c r="BY34" s="20"/>
      <c r="BZ34" s="20">
        <v>181093304.81</v>
      </c>
      <c r="CA34" s="20">
        <v>180981130</v>
      </c>
      <c r="CB34" s="20">
        <v>32199244.559999999</v>
      </c>
      <c r="CC34" s="20">
        <v>4060912.4</v>
      </c>
      <c r="CD34" s="20">
        <v>902876547.32000005</v>
      </c>
      <c r="CE34" s="20">
        <v>696552764.05999994</v>
      </c>
      <c r="CF34" s="20">
        <v>1998986420.47</v>
      </c>
      <c r="CG34" s="20">
        <v>88305674.510000005</v>
      </c>
      <c r="CH34" s="19">
        <v>388.03289999999998</v>
      </c>
      <c r="CI34" s="19">
        <v>283.99549999999999</v>
      </c>
    </row>
    <row r="35" spans="1:87" ht="15" customHeight="1" x14ac:dyDescent="0.25">
      <c r="A35" s="4"/>
      <c r="B35" s="2">
        <v>45775</v>
      </c>
      <c r="C35" s="1" t="s">
        <v>60</v>
      </c>
      <c r="D35" s="2">
        <v>45776</v>
      </c>
      <c r="E35" s="15">
        <f t="shared" si="0"/>
        <v>45776</v>
      </c>
      <c r="F35" s="20">
        <v>376882989.44</v>
      </c>
      <c r="G35" s="20">
        <v>262988714.53999999</v>
      </c>
      <c r="H35" s="20">
        <v>3633936552.5300002</v>
      </c>
      <c r="I35" s="20">
        <v>0</v>
      </c>
      <c r="J35" s="20">
        <v>5268989412.6599998</v>
      </c>
      <c r="K35" s="20"/>
      <c r="L35" s="20"/>
      <c r="M35" s="20">
        <v>0</v>
      </c>
      <c r="N35" s="20"/>
      <c r="O35" s="20">
        <v>0</v>
      </c>
      <c r="P35" s="20"/>
      <c r="Q35" s="20">
        <v>0</v>
      </c>
      <c r="R35" s="20"/>
      <c r="S35" s="20"/>
      <c r="T35" s="20"/>
      <c r="U35" s="20"/>
      <c r="V35" s="20"/>
      <c r="W35" s="20"/>
      <c r="X35" s="20">
        <v>1692166610.9100001</v>
      </c>
      <c r="Y35" s="20">
        <v>0</v>
      </c>
      <c r="Z35" s="20">
        <v>7587642343.7200003</v>
      </c>
      <c r="AA35" s="20">
        <v>262988714.53999999</v>
      </c>
      <c r="AB35" s="20">
        <v>147500453.75999999</v>
      </c>
      <c r="AC35" s="20">
        <v>46534787.479999997</v>
      </c>
      <c r="AD35" s="20">
        <v>2729426194</v>
      </c>
      <c r="AE35" s="20">
        <v>141798673.03</v>
      </c>
      <c r="AF35" s="20"/>
      <c r="AG35" s="20"/>
      <c r="AH35" s="20"/>
      <c r="AI35" s="20"/>
      <c r="AJ35" s="20">
        <v>140862406.96000001</v>
      </c>
      <c r="AK35" s="20">
        <v>37860849.770000003</v>
      </c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>
        <v>66795459.009999998</v>
      </c>
      <c r="AW35" s="20">
        <v>1747209.05</v>
      </c>
      <c r="AX35" s="20">
        <v>50365009.890000001</v>
      </c>
      <c r="AY35" s="20">
        <v>45215456.409999996</v>
      </c>
      <c r="AZ35" s="20">
        <v>47421126.539999999</v>
      </c>
      <c r="BA35" s="20">
        <v>47421126.539999999</v>
      </c>
      <c r="BB35" s="20">
        <v>75374833.560000002</v>
      </c>
      <c r="BC35" s="20">
        <v>49519673.549999997</v>
      </c>
      <c r="BD35" s="20"/>
      <c r="BE35" s="20"/>
      <c r="BF35" s="20"/>
      <c r="BG35" s="20"/>
      <c r="BH35" s="20"/>
      <c r="BI35" s="20"/>
      <c r="BJ35" s="20">
        <v>2834119366.2800002</v>
      </c>
      <c r="BK35" s="20">
        <v>361222251.06999999</v>
      </c>
      <c r="BL35" s="20">
        <v>10572595.699999999</v>
      </c>
      <c r="BM35" s="20"/>
      <c r="BN35" s="20">
        <v>35705793.259999998</v>
      </c>
      <c r="BO35" s="20">
        <v>222712.32000000001</v>
      </c>
      <c r="BP35" s="20"/>
      <c r="BQ35" s="20"/>
      <c r="BR35" s="20"/>
      <c r="BS35" s="20"/>
      <c r="BT35" s="20">
        <v>564137562.73000002</v>
      </c>
      <c r="BU35" s="20">
        <v>503264273.16000003</v>
      </c>
      <c r="BV35" s="20">
        <v>61211998.100000001</v>
      </c>
      <c r="BW35" s="20">
        <v>78269.91</v>
      </c>
      <c r="BX35" s="20"/>
      <c r="BY35" s="20"/>
      <c r="BZ35" s="20">
        <v>193515150</v>
      </c>
      <c r="CA35" s="20">
        <v>193515150</v>
      </c>
      <c r="CB35" s="20">
        <v>42680386.049999997</v>
      </c>
      <c r="CC35" s="20">
        <v>11088492.289999999</v>
      </c>
      <c r="CD35" s="20">
        <v>907823485.84000003</v>
      </c>
      <c r="CE35" s="20">
        <v>708168897.67999995</v>
      </c>
      <c r="CF35" s="20">
        <v>1926295880.4400001</v>
      </c>
      <c r="CG35" s="20">
        <v>90305562.769999996</v>
      </c>
      <c r="CH35" s="19">
        <v>393.8981</v>
      </c>
      <c r="CI35" s="19">
        <v>291.22089999999997</v>
      </c>
    </row>
    <row r="36" spans="1:87" ht="15" customHeight="1" x14ac:dyDescent="0.25">
      <c r="A36" s="4"/>
      <c r="B36" s="2">
        <v>45776</v>
      </c>
      <c r="C36" s="1" t="s">
        <v>60</v>
      </c>
      <c r="D36" s="2">
        <v>45777</v>
      </c>
      <c r="E36" s="15">
        <f t="shared" si="0"/>
        <v>45777</v>
      </c>
      <c r="F36" s="20">
        <v>360033965.69</v>
      </c>
      <c r="G36" s="20">
        <v>237892425.88999999</v>
      </c>
      <c r="H36" s="20">
        <v>246830003.21000001</v>
      </c>
      <c r="I36" s="20">
        <v>0</v>
      </c>
      <c r="J36" s="20">
        <v>5274664045.46</v>
      </c>
      <c r="K36" s="20"/>
      <c r="L36" s="20"/>
      <c r="M36" s="20">
        <v>0</v>
      </c>
      <c r="N36" s="20">
        <v>3223000000</v>
      </c>
      <c r="O36" s="20">
        <v>0</v>
      </c>
      <c r="P36" s="20"/>
      <c r="Q36" s="20">
        <v>0</v>
      </c>
      <c r="R36" s="20"/>
      <c r="S36" s="20"/>
      <c r="T36" s="20"/>
      <c r="U36" s="20"/>
      <c r="V36" s="20"/>
      <c r="W36" s="20"/>
      <c r="X36" s="20">
        <v>1692166610.9100001</v>
      </c>
      <c r="Y36" s="20">
        <v>0</v>
      </c>
      <c r="Z36" s="20">
        <v>7412361403.4499998</v>
      </c>
      <c r="AA36" s="20">
        <v>237892425.88999999</v>
      </c>
      <c r="AB36" s="20">
        <v>146141733.90000001</v>
      </c>
      <c r="AC36" s="20">
        <v>46245786.200000003</v>
      </c>
      <c r="AD36" s="20">
        <v>2683900093.4400001</v>
      </c>
      <c r="AE36" s="20">
        <v>155237432.94999999</v>
      </c>
      <c r="AF36" s="20"/>
      <c r="AG36" s="20"/>
      <c r="AH36" s="20"/>
      <c r="AI36" s="20"/>
      <c r="AJ36" s="20">
        <v>151577096.16</v>
      </c>
      <c r="AK36" s="20">
        <v>37864490.520000003</v>
      </c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>
        <v>66124253.390000001</v>
      </c>
      <c r="AW36" s="20">
        <v>1747088.54</v>
      </c>
      <c r="AX36" s="20">
        <v>49902863.890000001</v>
      </c>
      <c r="AY36" s="20">
        <v>44590737.340000004</v>
      </c>
      <c r="AZ36" s="20">
        <v>55509254.770000003</v>
      </c>
      <c r="BA36" s="20">
        <v>55491517.479999997</v>
      </c>
      <c r="BB36" s="20">
        <v>140109655.15000001</v>
      </c>
      <c r="BC36" s="20">
        <v>114778475.84</v>
      </c>
      <c r="BD36" s="20"/>
      <c r="BE36" s="20"/>
      <c r="BF36" s="20"/>
      <c r="BG36" s="20"/>
      <c r="BH36" s="20"/>
      <c r="BI36" s="20"/>
      <c r="BJ36" s="20">
        <v>2869360363.8499999</v>
      </c>
      <c r="BK36" s="20">
        <v>447081534.69999999</v>
      </c>
      <c r="BL36" s="20">
        <v>10270915.539999999</v>
      </c>
      <c r="BM36" s="20"/>
      <c r="BN36" s="20">
        <v>35669004.789999999</v>
      </c>
      <c r="BO36" s="20">
        <v>222742.87</v>
      </c>
      <c r="BP36" s="20"/>
      <c r="BQ36" s="20"/>
      <c r="BR36" s="20"/>
      <c r="BS36" s="20"/>
      <c r="BT36" s="20">
        <v>793452645.89999998</v>
      </c>
      <c r="BU36" s="20">
        <v>734328128.78999996</v>
      </c>
      <c r="BV36" s="20">
        <v>61211984.600000001</v>
      </c>
      <c r="BW36" s="20">
        <v>78256.41</v>
      </c>
      <c r="BX36" s="20"/>
      <c r="BY36" s="20"/>
      <c r="BZ36" s="20">
        <v>97192857</v>
      </c>
      <c r="CA36" s="20">
        <v>97192857</v>
      </c>
      <c r="CB36" s="20">
        <v>33079325.84</v>
      </c>
      <c r="CC36" s="20">
        <v>3056777.98</v>
      </c>
      <c r="CD36" s="20">
        <v>1030876733.67</v>
      </c>
      <c r="CE36" s="20">
        <v>834878763.04999995</v>
      </c>
      <c r="CF36" s="20">
        <v>1838483630.1800001</v>
      </c>
      <c r="CG36" s="20">
        <v>111770383.67</v>
      </c>
      <c r="CH36" s="19">
        <v>403.178</v>
      </c>
      <c r="CI36" s="19">
        <v>212.84030000000001</v>
      </c>
    </row>
    <row r="37" spans="1:87" ht="15" customHeight="1" x14ac:dyDescent="0.25">
      <c r="A37" s="4"/>
      <c r="B37" s="2">
        <v>45777</v>
      </c>
      <c r="C37" s="1" t="s">
        <v>61</v>
      </c>
      <c r="D37" s="2"/>
      <c r="E37" s="15" t="str">
        <f t="shared" si="0"/>
        <v>01.05.2025</v>
      </c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19">
        <v>373.60750000000002</v>
      </c>
      <c r="CI37" s="19">
        <v>296.25819999999999</v>
      </c>
    </row>
    <row r="60" spans="56:56" x14ac:dyDescent="0.25">
      <c r="BD60" s="20"/>
    </row>
  </sheetData>
  <mergeCells count="45">
    <mergeCell ref="CF11:CG12"/>
    <mergeCell ref="CD12:CE12"/>
    <mergeCell ref="BH12:BI12"/>
    <mergeCell ref="BJ12:BK12"/>
    <mergeCell ref="BL12:BM12"/>
    <mergeCell ref="BN12:BO12"/>
    <mergeCell ref="BP12:BQ12"/>
    <mergeCell ref="BR12:BS12"/>
    <mergeCell ref="BT12:BU12"/>
    <mergeCell ref="BV12:BW12"/>
    <mergeCell ref="BX12:BY12"/>
    <mergeCell ref="BZ12:CA12"/>
    <mergeCell ref="CB12:CC12"/>
    <mergeCell ref="Z12:AA12"/>
    <mergeCell ref="AB12:AC12"/>
    <mergeCell ref="AD12:AE12"/>
    <mergeCell ref="AF12:AG12"/>
    <mergeCell ref="BF12:BG12"/>
    <mergeCell ref="AJ12:AK12"/>
    <mergeCell ref="AL12:AM12"/>
    <mergeCell ref="AN12:AO12"/>
    <mergeCell ref="AP12:AQ12"/>
    <mergeCell ref="AR12:AS12"/>
    <mergeCell ref="AT12:AU12"/>
    <mergeCell ref="AV12:AW12"/>
    <mergeCell ref="AX12:AY12"/>
    <mergeCell ref="AZ12:BA12"/>
    <mergeCell ref="BB12:BC12"/>
    <mergeCell ref="BD12:BE12"/>
    <mergeCell ref="CH11:CI12"/>
    <mergeCell ref="E11:E13"/>
    <mergeCell ref="F11:AA11"/>
    <mergeCell ref="AB11:BK11"/>
    <mergeCell ref="BL11:CE11"/>
    <mergeCell ref="F12:G12"/>
    <mergeCell ref="H12:I12"/>
    <mergeCell ref="J12:K12"/>
    <mergeCell ref="AH12:AI12"/>
    <mergeCell ref="L12:M12"/>
    <mergeCell ref="N12:O12"/>
    <mergeCell ref="P12:Q12"/>
    <mergeCell ref="R12:S12"/>
    <mergeCell ref="T12:U12"/>
    <mergeCell ref="V12:W12"/>
    <mergeCell ref="X12:Y12"/>
  </mergeCells>
  <conditionalFormatting sqref="BD60">
    <cfRule type="expression" dxfId="1" priority="2">
      <formula>$C60="1"</formula>
    </cfRule>
  </conditionalFormatting>
  <conditionalFormatting sqref="E15:CI37">
    <cfRule type="expression" dxfId="0" priority="1">
      <formula>$C15="1"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2022-03-30T12:07:52Z</dcterms:created>
  <dcterms:modified xsi:type="dcterms:W3CDTF">2025-05-12T07:11:03Z</dcterms:modified>
</cp:coreProperties>
</file>