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ura\Desktop\"/>
    </mc:Choice>
  </mc:AlternateContent>
  <xr:revisionPtr revIDLastSave="0" documentId="13_ncr:1_{85112BBD-B1A1-45E7-93CA-4A9EAD016A93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Лист1!$A$16:$CI$37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<sst xmlns="http://schemas.openxmlformats.org/spreadsheetml/2006/main" count="168" uniqueCount="66">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</sst>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44805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44806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44804</v>
      </c>
      <c r="D6">
        <v>380526</v>
      </c>
      <c r="E6">
        <v>1</v>
      </c>
      <c r="F6">
        <v>1</v>
      </c>
      <c r="G6">
        <v>0</v>
      </c>
      <c r="H6">
        <v>46377000000</v>
      </c>
    </row>
    <row r="7" spans="1:18" x14ac:dyDescent="0.3">
      <c r="A7" t="s">
        <v>64</v>
      </c>
      <c r="B7" s="20">
        <v>44806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topLeftCell="A5" workbookViewId="0">
      <pane xSplit="5" topLeftCell="F1" activePane="topRight" state="frozen"/>
      <selection activeCell="A5" sqref="A5"/>
      <selection pane="topRight" activeCell="CI13" sqref="CI13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idden="1" x14ac:dyDescent="0.3">
      <c r="E1">
        <f>ClDSOutBlOption_ReportDate</f>
        <v>44805</v>
      </c>
      <c r="F1" t="str">
        <f>MID("00",1,2-LEN(DAY(E1)))&amp;DAY(E1)&amp;"."&amp;MID("00",1,2-LEN(MONTH(E1)))&amp;MONTH(E1)&amp;"."&amp;YEAR(E1)</f>
        <v>01.09.2022</v>
      </c>
      <c r="G1" t="e">
        <v>#NAME?</v>
      </c>
    </row>
    <row r="2" spans="2:87" hidden="1" x14ac:dyDescent="0.3">
      <c r="E2">
        <f>ClDSOutBlOption_ExecDate</f>
        <v>44806</v>
      </c>
      <c r="F2">
        <f>CLSInSimple_MFO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tr">
        <f xml:space="preserve"> "станом на " &amp; F1 &amp; " року"</f>
        <v>станом на 01.09.2022 року</v>
      </c>
    </row>
    <row r="8" spans="2:87" x14ac:dyDescent="0.3">
      <c r="E8" t="str">
        <f>ClDSOutBlOption_InstName</f>
        <v>АКЦІОНЕРНЕ ТОВАРИСТВО 'КОМЕРЦІЙНИЙ БАНК 'ГЛОБУС</v>
      </c>
    </row>
    <row r="9" spans="2:87" x14ac:dyDescent="0.3">
      <c r="E9" s="14" t="s">
        <v>47</v>
      </c>
      <c r="F9" s="15">
        <f>CLSInSimple_MFO</f>
        <v>380526</v>
      </c>
    </row>
    <row r="10" spans="2:87" x14ac:dyDescent="0.3">
      <c r="CI10" s="12" t="s">
        <v>46</v>
      </c>
    </row>
    <row r="11" spans="2:87" ht="21" customHeight="1" x14ac:dyDescent="0.3">
      <c r="E11" s="37" t="s">
        <v>1</v>
      </c>
      <c r="F11" s="40" t="s">
        <v>2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43" t="s">
        <v>3</v>
      </c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5"/>
      <c r="BL11" s="43" t="s">
        <v>4</v>
      </c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5"/>
      <c r="CF11" s="21" t="s">
        <v>5</v>
      </c>
      <c r="CG11" s="22"/>
      <c r="CH11" s="33" t="s">
        <v>48</v>
      </c>
      <c r="CI11" s="34"/>
    </row>
    <row r="12" spans="2:87" ht="96" customHeight="1" x14ac:dyDescent="0.3">
      <c r="E12" s="38"/>
      <c r="F12" s="25" t="s">
        <v>6</v>
      </c>
      <c r="G12" s="25"/>
      <c r="H12" s="26" t="s">
        <v>7</v>
      </c>
      <c r="I12" s="27"/>
      <c r="J12" s="26" t="s">
        <v>8</v>
      </c>
      <c r="K12" s="27"/>
      <c r="L12" s="26" t="s">
        <v>9</v>
      </c>
      <c r="M12" s="27"/>
      <c r="N12" s="31" t="s">
        <v>10</v>
      </c>
      <c r="O12" s="32"/>
      <c r="P12" s="31" t="s">
        <v>11</v>
      </c>
      <c r="Q12" s="32"/>
      <c r="R12" s="31" t="s">
        <v>12</v>
      </c>
      <c r="S12" s="32"/>
      <c r="T12" s="31" t="s">
        <v>13</v>
      </c>
      <c r="U12" s="32"/>
      <c r="V12" s="31" t="s">
        <v>14</v>
      </c>
      <c r="W12" s="32"/>
      <c r="X12" s="26" t="s">
        <v>15</v>
      </c>
      <c r="Y12" s="27"/>
      <c r="Z12" s="31" t="s">
        <v>16</v>
      </c>
      <c r="AA12" s="32"/>
      <c r="AB12" s="31" t="s">
        <v>17</v>
      </c>
      <c r="AC12" s="32"/>
      <c r="AD12" s="31" t="s">
        <v>18</v>
      </c>
      <c r="AE12" s="32"/>
      <c r="AF12" s="31" t="s">
        <v>19</v>
      </c>
      <c r="AG12" s="32"/>
      <c r="AH12" s="26" t="s">
        <v>20</v>
      </c>
      <c r="AI12" s="27"/>
      <c r="AJ12" s="31" t="s">
        <v>21</v>
      </c>
      <c r="AK12" s="32"/>
      <c r="AL12" s="31" t="s">
        <v>22</v>
      </c>
      <c r="AM12" s="32"/>
      <c r="AN12" s="26" t="s">
        <v>23</v>
      </c>
      <c r="AO12" s="27"/>
      <c r="AP12" s="31" t="s">
        <v>24</v>
      </c>
      <c r="AQ12" s="32"/>
      <c r="AR12" s="26" t="s">
        <v>25</v>
      </c>
      <c r="AS12" s="27"/>
      <c r="AT12" s="26" t="s">
        <v>26</v>
      </c>
      <c r="AU12" s="27"/>
      <c r="AV12" s="26" t="s">
        <v>27</v>
      </c>
      <c r="AW12" s="27"/>
      <c r="AX12" s="31" t="s">
        <v>28</v>
      </c>
      <c r="AY12" s="32"/>
      <c r="AZ12" s="26" t="s">
        <v>29</v>
      </c>
      <c r="BA12" s="27"/>
      <c r="BB12" s="31" t="s">
        <v>30</v>
      </c>
      <c r="BC12" s="32"/>
      <c r="BD12" s="26" t="s">
        <v>31</v>
      </c>
      <c r="BE12" s="27"/>
      <c r="BF12" s="31" t="s">
        <v>32</v>
      </c>
      <c r="BG12" s="32"/>
      <c r="BH12" s="26" t="s">
        <v>33</v>
      </c>
      <c r="BI12" s="27"/>
      <c r="BJ12" s="28" t="s">
        <v>34</v>
      </c>
      <c r="BK12" s="29"/>
      <c r="BL12" s="30" t="s">
        <v>35</v>
      </c>
      <c r="BM12" s="30"/>
      <c r="BN12" s="25" t="s">
        <v>36</v>
      </c>
      <c r="BO12" s="25"/>
      <c r="BP12" s="25" t="s">
        <v>37</v>
      </c>
      <c r="BQ12" s="25"/>
      <c r="BR12" s="30" t="s">
        <v>38</v>
      </c>
      <c r="BS12" s="30"/>
      <c r="BT12" s="25" t="s">
        <v>19</v>
      </c>
      <c r="BU12" s="25"/>
      <c r="BV12" s="25" t="s">
        <v>39</v>
      </c>
      <c r="BW12" s="25"/>
      <c r="BX12" s="25" t="s">
        <v>40</v>
      </c>
      <c r="BY12" s="25"/>
      <c r="BZ12" s="25" t="s">
        <v>41</v>
      </c>
      <c r="CA12" s="25"/>
      <c r="CB12" s="30" t="s">
        <v>42</v>
      </c>
      <c r="CC12" s="30"/>
      <c r="CD12" s="25" t="s">
        <v>43</v>
      </c>
      <c r="CE12" s="25"/>
      <c r="CF12" s="23"/>
      <c r="CG12" s="24"/>
      <c r="CH12" s="35"/>
      <c r="CI12" s="36"/>
    </row>
    <row r="13" spans="2:87" ht="25.5" customHeight="1" x14ac:dyDescent="0.3">
      <c r="E13" s="39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4.4" customHeight="1" x14ac:dyDescent="0.3">
      <c r="B15" s="2">
        <v>44774</v>
      </c>
      <c r="C15" s="1" t="s">
        <v>60</v>
      </c>
      <c r="D15" s="2">
        <v>44775</v>
      </c>
      <c r="E15" s="13">
        <f t="shared" ref="E15" si="0">IF(C15="1",$F$1,D15)</f>
        <v>44775</v>
      </c>
      <c r="F15" s="18">
        <v>152164000</v>
      </c>
      <c r="G15" s="18">
        <v>87501000</v>
      </c>
      <c r="H15" s="18">
        <v>24905000</v>
      </c>
      <c r="I15" s="18">
        <v>0</v>
      </c>
      <c r="J15" s="18">
        <v>1357687000</v>
      </c>
      <c r="K15" s="18"/>
      <c r="L15" s="18"/>
      <c r="M15" s="18">
        <v>0</v>
      </c>
      <c r="N15" s="18">
        <v>515000000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50261000</v>
      </c>
      <c r="Y15" s="18">
        <v>0</v>
      </c>
      <c r="Z15" s="18">
        <v>1999494000</v>
      </c>
      <c r="AA15" s="18">
        <v>87501000</v>
      </c>
      <c r="AB15" s="18">
        <v>69710000</v>
      </c>
      <c r="AC15" s="18">
        <v>22061000</v>
      </c>
      <c r="AD15" s="18">
        <v>654665000</v>
      </c>
      <c r="AE15" s="18">
        <v>61451000</v>
      </c>
      <c r="AF15" s="18"/>
      <c r="AG15" s="18"/>
      <c r="AH15" s="18"/>
      <c r="AI15" s="18"/>
      <c r="AJ15" s="18">
        <v>195361000</v>
      </c>
      <c r="AK15" s="18">
        <v>18966000</v>
      </c>
      <c r="AL15" s="18"/>
      <c r="AM15" s="18"/>
      <c r="AN15" s="18"/>
      <c r="AO15" s="18"/>
      <c r="AP15" s="18">
        <v>201000</v>
      </c>
      <c r="AQ15" s="18">
        <v>201000</v>
      </c>
      <c r="AR15" s="18"/>
      <c r="AS15" s="18"/>
      <c r="AT15" s="18"/>
      <c r="AU15" s="18"/>
      <c r="AV15" s="18">
        <v>24789000</v>
      </c>
      <c r="AW15" s="18"/>
      <c r="AX15" s="18">
        <v>26715000</v>
      </c>
      <c r="AY15" s="18">
        <v>18996000</v>
      </c>
      <c r="AZ15" s="18"/>
      <c r="BA15" s="18"/>
      <c r="BB15" s="18">
        <v>57157000</v>
      </c>
      <c r="BC15" s="18">
        <v>51417000</v>
      </c>
      <c r="BD15" s="18"/>
      <c r="BE15" s="18"/>
      <c r="BF15" s="18"/>
      <c r="BG15" s="18"/>
      <c r="BH15" s="18"/>
      <c r="BI15" s="18"/>
      <c r="BJ15" s="18">
        <v>1028599000</v>
      </c>
      <c r="BK15" s="18">
        <v>173092000</v>
      </c>
      <c r="BL15" s="18">
        <v>15938000</v>
      </c>
      <c r="BM15" s="18"/>
      <c r="BN15" s="18">
        <v>19050000</v>
      </c>
      <c r="BO15" s="18">
        <v>266000</v>
      </c>
      <c r="BP15" s="18"/>
      <c r="BQ15" s="18"/>
      <c r="BR15" s="18"/>
      <c r="BS15" s="18"/>
      <c r="BT15" s="18">
        <v>318360000</v>
      </c>
      <c r="BU15" s="18">
        <v>310825000</v>
      </c>
      <c r="BV15" s="18">
        <v>53892000</v>
      </c>
      <c r="BW15" s="18">
        <v>70000</v>
      </c>
      <c r="BX15" s="18"/>
      <c r="BY15" s="18"/>
      <c r="BZ15" s="18">
        <v>43882000</v>
      </c>
      <c r="CA15" s="18">
        <v>43882000</v>
      </c>
      <c r="CB15" s="18">
        <v>10538000</v>
      </c>
      <c r="CC15" s="18">
        <v>155000</v>
      </c>
      <c r="CD15" s="18">
        <v>461661000</v>
      </c>
      <c r="CE15" s="18">
        <v>355198000</v>
      </c>
      <c r="CF15" s="18">
        <v>566938000</v>
      </c>
      <c r="CG15" s="18">
        <v>43273000</v>
      </c>
      <c r="CH15" s="17">
        <v>352.68270000000001</v>
      </c>
      <c r="CI15" s="17">
        <v>202.2081</v>
      </c>
    </row>
    <row r="16" spans="2:87" ht="14.4" customHeight="1" x14ac:dyDescent="0.3">
      <c r="B16" s="2">
        <v>44775</v>
      </c>
      <c r="C16" s="1" t="s">
        <v>60</v>
      </c>
      <c r="D16" s="2">
        <v>44776</v>
      </c>
      <c r="E16" s="13">
        <f t="shared" ref="E16:E37" si="1">IF(C16="1",$F$1,D16)</f>
        <v>44776</v>
      </c>
      <c r="F16" s="18">
        <v>153664012.41</v>
      </c>
      <c r="G16" s="18">
        <v>88169426.310000002</v>
      </c>
      <c r="H16" s="18">
        <v>134907803.87</v>
      </c>
      <c r="I16" s="18">
        <v>0</v>
      </c>
      <c r="J16" s="18">
        <v>1658362542.1400001</v>
      </c>
      <c r="K16" s="18"/>
      <c r="L16" s="18"/>
      <c r="M16" s="18">
        <v>0</v>
      </c>
      <c r="N16" s="18">
        <v>44000000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50261115.299999997</v>
      </c>
      <c r="Y16" s="18">
        <v>0</v>
      </c>
      <c r="Z16" s="18">
        <v>1940673243.1199999</v>
      </c>
      <c r="AA16" s="18">
        <v>88169426.310000002</v>
      </c>
      <c r="AB16" s="18">
        <v>68682712.150000006</v>
      </c>
      <c r="AC16" s="18">
        <v>22173189.870000001</v>
      </c>
      <c r="AD16" s="18">
        <v>623895234.87</v>
      </c>
      <c r="AE16" s="18">
        <v>60323316.43</v>
      </c>
      <c r="AF16" s="18"/>
      <c r="AG16" s="18"/>
      <c r="AH16" s="18"/>
      <c r="AI16" s="18"/>
      <c r="AJ16" s="18">
        <v>186361634.72999999</v>
      </c>
      <c r="AK16" s="18">
        <v>12360687.42</v>
      </c>
      <c r="AL16" s="18"/>
      <c r="AM16" s="18"/>
      <c r="AN16" s="18"/>
      <c r="AO16" s="18"/>
      <c r="AP16" s="18">
        <v>201530.48</v>
      </c>
      <c r="AQ16" s="18">
        <v>201530.48</v>
      </c>
      <c r="AR16" s="18"/>
      <c r="AS16" s="18"/>
      <c r="AT16" s="18"/>
      <c r="AU16" s="18"/>
      <c r="AV16" s="18">
        <v>29230838.170000002</v>
      </c>
      <c r="AW16" s="18"/>
      <c r="AX16" s="18">
        <v>20617486.600000001</v>
      </c>
      <c r="AY16" s="18">
        <v>18514822.300000001</v>
      </c>
      <c r="AZ16" s="18">
        <v>71103435.909999996</v>
      </c>
      <c r="BA16" s="18">
        <v>18691809.510000002</v>
      </c>
      <c r="BB16" s="18">
        <v>167070388.55000001</v>
      </c>
      <c r="BC16" s="18">
        <v>163172748.75999999</v>
      </c>
      <c r="BD16" s="18"/>
      <c r="BE16" s="18"/>
      <c r="BF16" s="18"/>
      <c r="BG16" s="18"/>
      <c r="BH16" s="18"/>
      <c r="BI16" s="18"/>
      <c r="BJ16" s="18">
        <v>1167163261.46</v>
      </c>
      <c r="BK16" s="18">
        <v>295438104.76999998</v>
      </c>
      <c r="BL16" s="18">
        <v>15395191.390000001</v>
      </c>
      <c r="BM16" s="18"/>
      <c r="BN16" s="18">
        <v>18403889.579999998</v>
      </c>
      <c r="BO16" s="18">
        <v>265772.53999999998</v>
      </c>
      <c r="BP16" s="18"/>
      <c r="BQ16" s="18"/>
      <c r="BR16" s="18"/>
      <c r="BS16" s="18"/>
      <c r="BT16" s="18">
        <v>268298302.28</v>
      </c>
      <c r="BU16" s="18">
        <v>263166916.84999999</v>
      </c>
      <c r="BV16" s="18">
        <v>53891692.719999999</v>
      </c>
      <c r="BW16" s="18">
        <v>69955.73</v>
      </c>
      <c r="BX16" s="18"/>
      <c r="BY16" s="18"/>
      <c r="BZ16" s="18">
        <v>224688230.49000001</v>
      </c>
      <c r="CA16" s="18">
        <v>224673390</v>
      </c>
      <c r="CB16" s="18">
        <v>8034702.9100000001</v>
      </c>
      <c r="CC16" s="18">
        <v>90629.68</v>
      </c>
      <c r="CD16" s="18">
        <v>588712009.37</v>
      </c>
      <c r="CE16" s="18">
        <v>488266664.80000001</v>
      </c>
      <c r="CF16" s="18">
        <v>578451252.09000003</v>
      </c>
      <c r="CG16" s="18">
        <v>73859526.189999998</v>
      </c>
      <c r="CH16" s="17">
        <v>335.49470000000002</v>
      </c>
      <c r="CI16" s="17">
        <v>119.3745</v>
      </c>
    </row>
    <row r="17" spans="2:87" ht="14.4" customHeight="1" x14ac:dyDescent="0.3">
      <c r="B17" s="2">
        <v>44776</v>
      </c>
      <c r="C17" s="1" t="s">
        <v>60</v>
      </c>
      <c r="D17" s="2">
        <v>44777</v>
      </c>
      <c r="E17" s="13">
        <f t="shared" si="1"/>
        <v>44777</v>
      </c>
      <c r="F17" s="18">
        <v>146163521.50999999</v>
      </c>
      <c r="G17" s="18">
        <v>90827912.609999999</v>
      </c>
      <c r="H17" s="18">
        <v>65973858.109999999</v>
      </c>
      <c r="I17" s="18">
        <v>0</v>
      </c>
      <c r="J17" s="18">
        <v>1420351928.2</v>
      </c>
      <c r="K17" s="18"/>
      <c r="L17" s="18"/>
      <c r="M17" s="18">
        <v>0</v>
      </c>
      <c r="N17" s="18">
        <v>323000000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50261115.299999997</v>
      </c>
      <c r="Y17" s="18">
        <v>0</v>
      </c>
      <c r="Z17" s="18">
        <v>1905228192.52</v>
      </c>
      <c r="AA17" s="18">
        <v>90827912.609999999</v>
      </c>
      <c r="AB17" s="18">
        <v>74029170.870000005</v>
      </c>
      <c r="AC17" s="18">
        <v>21860242.890000001</v>
      </c>
      <c r="AD17" s="18">
        <v>615828538.04999995</v>
      </c>
      <c r="AE17" s="18">
        <v>61232932.630000003</v>
      </c>
      <c r="AF17" s="18"/>
      <c r="AG17" s="18"/>
      <c r="AH17" s="18"/>
      <c r="AI17" s="18"/>
      <c r="AJ17" s="18">
        <v>184453511.68000001</v>
      </c>
      <c r="AK17" s="18">
        <v>13271482.300000001</v>
      </c>
      <c r="AL17" s="18"/>
      <c r="AM17" s="18"/>
      <c r="AN17" s="18"/>
      <c r="AO17" s="18"/>
      <c r="AP17" s="18">
        <v>201353.26</v>
      </c>
      <c r="AQ17" s="18">
        <v>201353.26</v>
      </c>
      <c r="AR17" s="18"/>
      <c r="AS17" s="18"/>
      <c r="AT17" s="18"/>
      <c r="AU17" s="18"/>
      <c r="AV17" s="18">
        <v>30214707.25</v>
      </c>
      <c r="AW17" s="18"/>
      <c r="AX17" s="18">
        <v>20393793.34</v>
      </c>
      <c r="AY17" s="18">
        <v>18340769.16</v>
      </c>
      <c r="AZ17" s="18">
        <v>22348032.48</v>
      </c>
      <c r="BA17" s="18">
        <v>22348032.48</v>
      </c>
      <c r="BB17" s="18">
        <v>74158045.129999995</v>
      </c>
      <c r="BC17" s="18">
        <v>70830834.680000007</v>
      </c>
      <c r="BD17" s="18"/>
      <c r="BE17" s="18"/>
      <c r="BF17" s="18"/>
      <c r="BG17" s="18"/>
      <c r="BH17" s="18"/>
      <c r="BI17" s="18"/>
      <c r="BJ17" s="18">
        <v>1021627152.0599999</v>
      </c>
      <c r="BK17" s="18">
        <v>208085647.40000001</v>
      </c>
      <c r="BL17" s="18">
        <v>14773369.09</v>
      </c>
      <c r="BM17" s="18"/>
      <c r="BN17" s="18">
        <v>17718986.420000002</v>
      </c>
      <c r="BO17" s="18">
        <v>265772.53999999998</v>
      </c>
      <c r="BP17" s="18"/>
      <c r="BQ17" s="18"/>
      <c r="BR17" s="18"/>
      <c r="BS17" s="18"/>
      <c r="BT17" s="18">
        <v>303868745.87</v>
      </c>
      <c r="BU17" s="18">
        <v>298888944.80000001</v>
      </c>
      <c r="BV17" s="18">
        <v>34994180.240000002</v>
      </c>
      <c r="BW17" s="18">
        <v>69955.73</v>
      </c>
      <c r="BX17" s="18"/>
      <c r="BY17" s="18"/>
      <c r="BZ17" s="18">
        <v>103365267.52</v>
      </c>
      <c r="CA17" s="18">
        <v>103285060</v>
      </c>
      <c r="CB17" s="18">
        <v>7574996.0599999996</v>
      </c>
      <c r="CC17" s="18">
        <v>86941.7</v>
      </c>
      <c r="CD17" s="18">
        <v>482295545.19999999</v>
      </c>
      <c r="CE17" s="18">
        <v>402596674.76999998</v>
      </c>
      <c r="CF17" s="18">
        <v>539331606.86000001</v>
      </c>
      <c r="CG17" s="18">
        <v>52021411.850000001</v>
      </c>
      <c r="CH17" s="17">
        <v>353.25729999999999</v>
      </c>
      <c r="CI17" s="17">
        <v>174.59719999999999</v>
      </c>
    </row>
    <row r="18" spans="2:87" ht="14.4" customHeight="1" x14ac:dyDescent="0.3">
      <c r="B18" s="2">
        <v>44777</v>
      </c>
      <c r="C18" s="1" t="s">
        <v>60</v>
      </c>
      <c r="D18" s="2">
        <v>44778</v>
      </c>
      <c r="E18" s="13">
        <f t="shared" si="1"/>
        <v>44778</v>
      </c>
      <c r="F18" s="18">
        <v>155636872.5</v>
      </c>
      <c r="G18" s="18">
        <v>89488512.299999997</v>
      </c>
      <c r="H18" s="18">
        <v>33986308.390000001</v>
      </c>
      <c r="I18" s="18">
        <v>0</v>
      </c>
      <c r="J18" s="18">
        <v>1421075092.9300001</v>
      </c>
      <c r="K18" s="18"/>
      <c r="L18" s="18"/>
      <c r="M18" s="18">
        <v>0</v>
      </c>
      <c r="N18" s="18">
        <v>323000000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50261115.299999997</v>
      </c>
      <c r="Y18" s="18">
        <v>0</v>
      </c>
      <c r="Z18" s="18">
        <v>1883437158.52</v>
      </c>
      <c r="AA18" s="18">
        <v>89488512.299999997</v>
      </c>
      <c r="AB18" s="18">
        <v>73326538.769999996</v>
      </c>
      <c r="AC18" s="18">
        <v>21866882.559999999</v>
      </c>
      <c r="AD18" s="18">
        <v>611339136.91999996</v>
      </c>
      <c r="AE18" s="18">
        <v>60824122.740000002</v>
      </c>
      <c r="AF18" s="18"/>
      <c r="AG18" s="18"/>
      <c r="AH18" s="18"/>
      <c r="AI18" s="18"/>
      <c r="AJ18" s="18">
        <v>184371987.58000001</v>
      </c>
      <c r="AK18" s="18">
        <v>13257801.77</v>
      </c>
      <c r="AL18" s="18"/>
      <c r="AM18" s="18"/>
      <c r="AN18" s="18"/>
      <c r="AO18" s="18"/>
      <c r="AP18" s="18">
        <v>200644.39</v>
      </c>
      <c r="AQ18" s="18">
        <v>200644.39</v>
      </c>
      <c r="AR18" s="18"/>
      <c r="AS18" s="18"/>
      <c r="AT18" s="18"/>
      <c r="AU18" s="18"/>
      <c r="AV18" s="18">
        <v>29020407.25</v>
      </c>
      <c r="AW18" s="18"/>
      <c r="AX18" s="18">
        <v>20773480.800000001</v>
      </c>
      <c r="AY18" s="18">
        <v>18068282.77</v>
      </c>
      <c r="AZ18" s="18">
        <v>11150187.039999999</v>
      </c>
      <c r="BA18" s="18">
        <v>11150187.039999999</v>
      </c>
      <c r="BB18" s="18">
        <v>45071347.590000004</v>
      </c>
      <c r="BC18" s="18">
        <v>42371186.009999998</v>
      </c>
      <c r="BD18" s="18"/>
      <c r="BE18" s="18"/>
      <c r="BF18" s="18"/>
      <c r="BG18" s="18"/>
      <c r="BH18" s="18"/>
      <c r="BI18" s="18"/>
      <c r="BJ18" s="18">
        <v>975253730.34000003</v>
      </c>
      <c r="BK18" s="18">
        <v>167739107.28</v>
      </c>
      <c r="BL18" s="18">
        <v>13702218.699999999</v>
      </c>
      <c r="BM18" s="18"/>
      <c r="BN18" s="18">
        <v>16735638.68</v>
      </c>
      <c r="BO18" s="18">
        <v>265772.53999999998</v>
      </c>
      <c r="BP18" s="18"/>
      <c r="BQ18" s="18"/>
      <c r="BR18" s="18"/>
      <c r="BS18" s="18"/>
      <c r="BT18" s="18">
        <v>330540410.55000001</v>
      </c>
      <c r="BU18" s="18">
        <v>325988125.42000002</v>
      </c>
      <c r="BV18" s="18">
        <v>34924224.509999998</v>
      </c>
      <c r="BW18" s="18"/>
      <c r="BX18" s="18"/>
      <c r="BY18" s="18"/>
      <c r="BZ18" s="18">
        <v>47767692.960000001</v>
      </c>
      <c r="CA18" s="18">
        <v>47743240</v>
      </c>
      <c r="CB18" s="18">
        <v>5858682.6500000004</v>
      </c>
      <c r="CC18" s="18">
        <v>90617.9</v>
      </c>
      <c r="CD18" s="18">
        <v>449528868.05000001</v>
      </c>
      <c r="CE18" s="18">
        <v>374087755.86000001</v>
      </c>
      <c r="CF18" s="18">
        <v>525724862.29000002</v>
      </c>
      <c r="CG18" s="18">
        <v>41934776.82</v>
      </c>
      <c r="CH18" s="17">
        <v>358.25529999999998</v>
      </c>
      <c r="CI18" s="17">
        <v>213.39930000000001</v>
      </c>
    </row>
    <row r="19" spans="2:87" ht="14.4" customHeight="1" x14ac:dyDescent="0.3">
      <c r="B19" s="2">
        <v>44778</v>
      </c>
      <c r="C19" s="1" t="s">
        <v>60</v>
      </c>
      <c r="D19" s="2">
        <v>44781</v>
      </c>
      <c r="E19" s="13">
        <f t="shared" si="1"/>
        <v>44781</v>
      </c>
      <c r="F19" s="18">
        <v>146691102.47999999</v>
      </c>
      <c r="G19" s="18">
        <v>95959508.680000007</v>
      </c>
      <c r="H19" s="18">
        <v>489905464.54000002</v>
      </c>
      <c r="I19" s="18">
        <v>0</v>
      </c>
      <c r="J19" s="18">
        <v>1421514965.8699999</v>
      </c>
      <c r="K19" s="18"/>
      <c r="L19" s="18"/>
      <c r="M19" s="18">
        <v>0</v>
      </c>
      <c r="N19" s="18">
        <v>313000000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50261115.299999997</v>
      </c>
      <c r="Y19" s="18">
        <v>0</v>
      </c>
      <c r="Z19" s="18">
        <v>2320850417.5900002</v>
      </c>
      <c r="AA19" s="18">
        <v>95959508.680000007</v>
      </c>
      <c r="AB19" s="18">
        <v>72986908.049999997</v>
      </c>
      <c r="AC19" s="18">
        <v>21996894.079999998</v>
      </c>
      <c r="AD19" s="18">
        <v>779810200.75</v>
      </c>
      <c r="AE19" s="18">
        <v>60768955.109999999</v>
      </c>
      <c r="AF19" s="18"/>
      <c r="AG19" s="18"/>
      <c r="AH19" s="18"/>
      <c r="AI19" s="18"/>
      <c r="AJ19" s="18">
        <v>194880247.30000001</v>
      </c>
      <c r="AK19" s="18">
        <v>13740172.26</v>
      </c>
      <c r="AL19" s="18"/>
      <c r="AM19" s="18"/>
      <c r="AN19" s="18"/>
      <c r="AO19" s="18"/>
      <c r="AP19" s="18">
        <v>200437.54</v>
      </c>
      <c r="AQ19" s="18">
        <v>200437.54</v>
      </c>
      <c r="AR19" s="18"/>
      <c r="AS19" s="18"/>
      <c r="AT19" s="18"/>
      <c r="AU19" s="18"/>
      <c r="AV19" s="18">
        <v>29125738.27</v>
      </c>
      <c r="AW19" s="18"/>
      <c r="AX19" s="18">
        <v>20859812.940000001</v>
      </c>
      <c r="AY19" s="18">
        <v>17851488.25</v>
      </c>
      <c r="AZ19" s="18">
        <v>108686111.98</v>
      </c>
      <c r="BA19" s="18">
        <v>108220047.28</v>
      </c>
      <c r="BB19" s="18">
        <v>35250741.640000001</v>
      </c>
      <c r="BC19" s="18">
        <v>32337950.170000002</v>
      </c>
      <c r="BD19" s="18"/>
      <c r="BE19" s="18"/>
      <c r="BF19" s="18"/>
      <c r="BG19" s="18"/>
      <c r="BH19" s="18"/>
      <c r="BI19" s="18"/>
      <c r="BJ19" s="18">
        <v>1241800198.47</v>
      </c>
      <c r="BK19" s="18">
        <v>255115944.69</v>
      </c>
      <c r="BL19" s="18">
        <v>14358852.060000001</v>
      </c>
      <c r="BM19" s="18"/>
      <c r="BN19" s="18">
        <v>16816843.57</v>
      </c>
      <c r="BO19" s="18">
        <v>265772.53999999998</v>
      </c>
      <c r="BP19" s="18"/>
      <c r="BQ19" s="18"/>
      <c r="BR19" s="18"/>
      <c r="BS19" s="18"/>
      <c r="BT19" s="18">
        <v>325659318.32999998</v>
      </c>
      <c r="BU19" s="18">
        <v>319674186.60000002</v>
      </c>
      <c r="BV19" s="18">
        <v>34924224.509999998</v>
      </c>
      <c r="BW19" s="18"/>
      <c r="BX19" s="18"/>
      <c r="BY19" s="18"/>
      <c r="BZ19" s="18">
        <v>140858262.58000001</v>
      </c>
      <c r="CA19" s="18">
        <v>140858262.58000001</v>
      </c>
      <c r="CB19" s="18">
        <v>9818877.3100000005</v>
      </c>
      <c r="CC19" s="18">
        <v>528121.26</v>
      </c>
      <c r="CD19" s="18">
        <v>542436378.36000001</v>
      </c>
      <c r="CE19" s="18">
        <v>461326342.98000002</v>
      </c>
      <c r="CF19" s="18">
        <v>699363820.11000001</v>
      </c>
      <c r="CG19" s="18">
        <v>63778986.170000002</v>
      </c>
      <c r="CH19" s="17">
        <v>331.85169999999999</v>
      </c>
      <c r="CI19" s="17">
        <v>150.4563</v>
      </c>
    </row>
    <row r="20" spans="2:87" ht="14.4" customHeight="1" x14ac:dyDescent="0.3">
      <c r="B20" s="2">
        <v>44781</v>
      </c>
      <c r="C20" s="1" t="s">
        <v>60</v>
      </c>
      <c r="D20" s="2">
        <v>44782</v>
      </c>
      <c r="E20" s="13">
        <f t="shared" si="1"/>
        <v>44782</v>
      </c>
      <c r="F20" s="18">
        <v>133679450.16</v>
      </c>
      <c r="G20" s="18">
        <v>94381501.260000005</v>
      </c>
      <c r="H20" s="18">
        <v>23981266.010000002</v>
      </c>
      <c r="I20" s="18">
        <v>0</v>
      </c>
      <c r="J20" s="18">
        <v>1423533203.5</v>
      </c>
      <c r="K20" s="18"/>
      <c r="L20" s="18"/>
      <c r="M20" s="18">
        <v>0</v>
      </c>
      <c r="N20" s="18">
        <v>727000000</v>
      </c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50261115.299999997</v>
      </c>
      <c r="Y20" s="18">
        <v>0</v>
      </c>
      <c r="Z20" s="18">
        <v>2257932804.3699999</v>
      </c>
      <c r="AA20" s="18">
        <v>94381501.260000005</v>
      </c>
      <c r="AB20" s="18">
        <v>71151040.159999996</v>
      </c>
      <c r="AC20" s="18">
        <v>22021228.969999999</v>
      </c>
      <c r="AD20" s="18">
        <v>757535669.83000004</v>
      </c>
      <c r="AE20" s="18">
        <v>61889690.979999997</v>
      </c>
      <c r="AF20" s="18"/>
      <c r="AG20" s="18"/>
      <c r="AH20" s="18"/>
      <c r="AI20" s="18"/>
      <c r="AJ20" s="18">
        <v>179384408.5</v>
      </c>
      <c r="AK20" s="18">
        <v>14456452.83</v>
      </c>
      <c r="AL20" s="18"/>
      <c r="AM20" s="18"/>
      <c r="AN20" s="18"/>
      <c r="AO20" s="18"/>
      <c r="AP20" s="18">
        <v>201550.41</v>
      </c>
      <c r="AQ20" s="18">
        <v>201550.41</v>
      </c>
      <c r="AR20" s="18"/>
      <c r="AS20" s="18"/>
      <c r="AT20" s="18"/>
      <c r="AU20" s="18"/>
      <c r="AV20" s="18">
        <v>21025130.670000002</v>
      </c>
      <c r="AW20" s="18"/>
      <c r="AX20" s="18">
        <v>22176191.34</v>
      </c>
      <c r="AY20" s="18">
        <v>17144159.280000001</v>
      </c>
      <c r="AZ20" s="18">
        <v>26121578.859999999</v>
      </c>
      <c r="BA20" s="18">
        <v>26121578.859999999</v>
      </c>
      <c r="BB20" s="18">
        <v>46709023.170000002</v>
      </c>
      <c r="BC20" s="18">
        <v>39212810.350000001</v>
      </c>
      <c r="BD20" s="18"/>
      <c r="BE20" s="18"/>
      <c r="BF20" s="18"/>
      <c r="BG20" s="18"/>
      <c r="BH20" s="18"/>
      <c r="BI20" s="18"/>
      <c r="BJ20" s="18">
        <v>1124304592.9400001</v>
      </c>
      <c r="BK20" s="18">
        <v>181047471.68000001</v>
      </c>
      <c r="BL20" s="18">
        <v>11628787.41</v>
      </c>
      <c r="BM20" s="18"/>
      <c r="BN20" s="18">
        <v>13850078.26</v>
      </c>
      <c r="BO20" s="18">
        <v>265772.53999999998</v>
      </c>
      <c r="BP20" s="18"/>
      <c r="BQ20" s="18"/>
      <c r="BR20" s="18"/>
      <c r="BS20" s="18"/>
      <c r="BT20" s="18">
        <v>332743386.77999997</v>
      </c>
      <c r="BU20" s="18">
        <v>324400121.05000001</v>
      </c>
      <c r="BV20" s="18">
        <v>34924224.509999998</v>
      </c>
      <c r="BW20" s="18"/>
      <c r="BX20" s="18"/>
      <c r="BY20" s="18"/>
      <c r="BZ20" s="18">
        <v>62830821.140000001</v>
      </c>
      <c r="CA20" s="18">
        <v>62760500</v>
      </c>
      <c r="CB20" s="18">
        <v>7286756.5499999998</v>
      </c>
      <c r="CC20" s="18">
        <v>187868.82</v>
      </c>
      <c r="CD20" s="18">
        <v>463264054.64999998</v>
      </c>
      <c r="CE20" s="18">
        <v>387614262.41000003</v>
      </c>
      <c r="CF20" s="18">
        <v>661040538.28999996</v>
      </c>
      <c r="CG20" s="18">
        <v>45261867.920000002</v>
      </c>
      <c r="CH20" s="17">
        <v>341.57249999999999</v>
      </c>
      <c r="CI20" s="17">
        <v>208.5232</v>
      </c>
    </row>
    <row r="21" spans="2:87" ht="14.4" customHeight="1" x14ac:dyDescent="0.3">
      <c r="B21" s="2">
        <v>44782</v>
      </c>
      <c r="C21" s="1" t="s">
        <v>60</v>
      </c>
      <c r="D21" s="2">
        <v>44783</v>
      </c>
      <c r="E21" s="13">
        <f t="shared" si="1"/>
        <v>44783</v>
      </c>
      <c r="F21" s="18">
        <v>135360886.91</v>
      </c>
      <c r="G21" s="18">
        <v>93028920.510000005</v>
      </c>
      <c r="H21" s="18">
        <v>158137712.97</v>
      </c>
      <c r="I21" s="18">
        <v>0</v>
      </c>
      <c r="J21" s="18">
        <v>1753623904.4400001</v>
      </c>
      <c r="K21" s="18"/>
      <c r="L21" s="18"/>
      <c r="M21" s="18">
        <v>0</v>
      </c>
      <c r="N21" s="18">
        <v>414000000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50261115.299999997</v>
      </c>
      <c r="Y21" s="18">
        <v>0</v>
      </c>
      <c r="Z21" s="18">
        <v>2410861389.02</v>
      </c>
      <c r="AA21" s="18">
        <v>93028920.510000005</v>
      </c>
      <c r="AB21" s="18">
        <v>71297264.680000007</v>
      </c>
      <c r="AC21" s="18">
        <v>22337302</v>
      </c>
      <c r="AD21" s="18">
        <v>841274839.54999995</v>
      </c>
      <c r="AE21" s="18">
        <v>59200864.159999996</v>
      </c>
      <c r="AF21" s="18"/>
      <c r="AG21" s="18"/>
      <c r="AH21" s="18"/>
      <c r="AI21" s="18"/>
      <c r="AJ21" s="18">
        <v>180605011.66999999</v>
      </c>
      <c r="AK21" s="18">
        <v>14443905.43</v>
      </c>
      <c r="AL21" s="18"/>
      <c r="AM21" s="18"/>
      <c r="AN21" s="18"/>
      <c r="AO21" s="18"/>
      <c r="AP21" s="18">
        <v>200900.25</v>
      </c>
      <c r="AQ21" s="18">
        <v>200900.25</v>
      </c>
      <c r="AR21" s="18"/>
      <c r="AS21" s="18"/>
      <c r="AT21" s="18"/>
      <c r="AU21" s="18"/>
      <c r="AV21" s="18">
        <v>20090046.739999998</v>
      </c>
      <c r="AW21" s="18"/>
      <c r="AX21" s="18">
        <v>19460229.989999998</v>
      </c>
      <c r="AY21" s="18">
        <v>16897872.57</v>
      </c>
      <c r="AZ21" s="18">
        <v>30069347.98</v>
      </c>
      <c r="BA21" s="18">
        <v>29953193.989999998</v>
      </c>
      <c r="BB21" s="18">
        <v>40099823.659999996</v>
      </c>
      <c r="BC21" s="18">
        <v>36869992.990000002</v>
      </c>
      <c r="BD21" s="18"/>
      <c r="BE21" s="18"/>
      <c r="BF21" s="18"/>
      <c r="BG21" s="18"/>
      <c r="BH21" s="18"/>
      <c r="BI21" s="18"/>
      <c r="BJ21" s="18">
        <v>1203097464.52</v>
      </c>
      <c r="BK21" s="18">
        <v>179904031.38999999</v>
      </c>
      <c r="BL21" s="18">
        <v>10772201.470000001</v>
      </c>
      <c r="BM21" s="18"/>
      <c r="BN21" s="18">
        <v>11505752.93</v>
      </c>
      <c r="BO21" s="18">
        <v>265772.53999999998</v>
      </c>
      <c r="BP21" s="18"/>
      <c r="BQ21" s="18"/>
      <c r="BR21" s="18"/>
      <c r="BS21" s="18"/>
      <c r="BT21" s="18">
        <v>365896848.56</v>
      </c>
      <c r="BU21" s="18">
        <v>361859328.39999998</v>
      </c>
      <c r="BV21" s="18">
        <v>34924224.509999998</v>
      </c>
      <c r="BW21" s="18"/>
      <c r="BX21" s="18"/>
      <c r="BY21" s="18"/>
      <c r="BZ21" s="18">
        <v>29837040</v>
      </c>
      <c r="CA21" s="18">
        <v>29837040</v>
      </c>
      <c r="CB21" s="18">
        <v>7033540.29</v>
      </c>
      <c r="CC21" s="18">
        <v>238048.82</v>
      </c>
      <c r="CD21" s="18">
        <v>459969607.75999999</v>
      </c>
      <c r="CE21" s="18">
        <v>392200189.75999999</v>
      </c>
      <c r="CF21" s="18">
        <v>743127856.75999999</v>
      </c>
      <c r="CG21" s="18">
        <v>44976007.850000001</v>
      </c>
      <c r="CH21" s="17">
        <v>324.42079999999999</v>
      </c>
      <c r="CI21" s="17">
        <v>206.84119999999999</v>
      </c>
    </row>
    <row r="22" spans="2:87" ht="14.4" customHeight="1" x14ac:dyDescent="0.3">
      <c r="B22" s="2">
        <v>44783</v>
      </c>
      <c r="C22" s="1" t="s">
        <v>60</v>
      </c>
      <c r="D22" s="2">
        <v>44784</v>
      </c>
      <c r="E22" s="13">
        <f t="shared" si="1"/>
        <v>44784</v>
      </c>
      <c r="F22" s="18">
        <v>132140478.36</v>
      </c>
      <c r="G22" s="18">
        <v>92755974.859999999</v>
      </c>
      <c r="H22" s="18">
        <v>59169762.240000002</v>
      </c>
      <c r="I22" s="18">
        <v>0</v>
      </c>
      <c r="J22" s="18">
        <v>1728513591.8099999</v>
      </c>
      <c r="K22" s="18"/>
      <c r="L22" s="18"/>
      <c r="M22" s="18">
        <v>0</v>
      </c>
      <c r="N22" s="18">
        <v>515000000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61315175.719999999</v>
      </c>
      <c r="Y22" s="18">
        <v>0</v>
      </c>
      <c r="Z22" s="18">
        <v>2373508656.6900001</v>
      </c>
      <c r="AA22" s="18">
        <v>92755974.859999999</v>
      </c>
      <c r="AB22" s="18">
        <v>71304438.239999995</v>
      </c>
      <c r="AC22" s="18">
        <v>22218787.210000001</v>
      </c>
      <c r="AD22" s="18">
        <v>829853744.35000002</v>
      </c>
      <c r="AE22" s="18">
        <v>59757980.490000002</v>
      </c>
      <c r="AF22" s="18"/>
      <c r="AG22" s="18"/>
      <c r="AH22" s="18"/>
      <c r="AI22" s="18"/>
      <c r="AJ22" s="18">
        <v>152892239.72999999</v>
      </c>
      <c r="AK22" s="18">
        <v>15202304.380000001</v>
      </c>
      <c r="AL22" s="18"/>
      <c r="AM22" s="18"/>
      <c r="AN22" s="18"/>
      <c r="AO22" s="18"/>
      <c r="AP22" s="18">
        <v>201353.26</v>
      </c>
      <c r="AQ22" s="18">
        <v>201353.26</v>
      </c>
      <c r="AR22" s="18"/>
      <c r="AS22" s="18"/>
      <c r="AT22" s="18"/>
      <c r="AU22" s="18"/>
      <c r="AV22" s="18">
        <v>27535471.969999999</v>
      </c>
      <c r="AW22" s="18"/>
      <c r="AX22" s="18">
        <v>18998099.260000002</v>
      </c>
      <c r="AY22" s="18">
        <v>16539244.699999999</v>
      </c>
      <c r="AZ22" s="18">
        <v>68294534.700000003</v>
      </c>
      <c r="BA22" s="18">
        <v>67789627.349999994</v>
      </c>
      <c r="BB22" s="18">
        <v>64265095.189999998</v>
      </c>
      <c r="BC22" s="18">
        <v>60696415.700000003</v>
      </c>
      <c r="BD22" s="18"/>
      <c r="BE22" s="18"/>
      <c r="BF22" s="18"/>
      <c r="BG22" s="18"/>
      <c r="BH22" s="18"/>
      <c r="BI22" s="18"/>
      <c r="BJ22" s="18">
        <v>1233344976.7</v>
      </c>
      <c r="BK22" s="18">
        <v>242405713.09</v>
      </c>
      <c r="BL22" s="18">
        <v>7608525.3899999997</v>
      </c>
      <c r="BM22" s="18"/>
      <c r="BN22" s="18">
        <v>2396550.0499999998</v>
      </c>
      <c r="BO22" s="18"/>
      <c r="BP22" s="18"/>
      <c r="BQ22" s="18"/>
      <c r="BR22" s="18"/>
      <c r="BS22" s="18"/>
      <c r="BT22" s="18">
        <v>342580568.26999998</v>
      </c>
      <c r="BU22" s="18">
        <v>339089208.25</v>
      </c>
      <c r="BV22" s="18">
        <v>34924224.509999998</v>
      </c>
      <c r="BW22" s="18"/>
      <c r="BX22" s="18"/>
      <c r="BY22" s="18"/>
      <c r="BZ22" s="18">
        <v>107510180</v>
      </c>
      <c r="CA22" s="18">
        <v>107510180</v>
      </c>
      <c r="CB22" s="18">
        <v>6859086.8300000001</v>
      </c>
      <c r="CC22" s="18">
        <v>241844.55</v>
      </c>
      <c r="CD22" s="18">
        <v>501879135.05000001</v>
      </c>
      <c r="CE22" s="18">
        <v>446841232.80000001</v>
      </c>
      <c r="CF22" s="18">
        <v>731465841.64999998</v>
      </c>
      <c r="CG22" s="18">
        <v>60601428.270000003</v>
      </c>
      <c r="CH22" s="17">
        <v>324.48660000000001</v>
      </c>
      <c r="CI22" s="17">
        <v>153.0591</v>
      </c>
    </row>
    <row r="23" spans="2:87" ht="14.4" customHeight="1" x14ac:dyDescent="0.3">
      <c r="B23" s="2">
        <v>44784</v>
      </c>
      <c r="C23" s="1" t="s">
        <v>60</v>
      </c>
      <c r="D23" s="2">
        <v>44785</v>
      </c>
      <c r="E23" s="13">
        <f t="shared" si="1"/>
        <v>44785</v>
      </c>
      <c r="F23" s="18">
        <v>134397929.28999999</v>
      </c>
      <c r="G23" s="18">
        <v>92629684.090000004</v>
      </c>
      <c r="H23" s="18">
        <v>65747767.109999999</v>
      </c>
      <c r="I23" s="18">
        <v>0</v>
      </c>
      <c r="J23" s="18">
        <v>1728776436.8099999</v>
      </c>
      <c r="K23" s="18"/>
      <c r="L23" s="18"/>
      <c r="M23" s="18">
        <v>0</v>
      </c>
      <c r="N23" s="18">
        <v>737000000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61315175.719999999</v>
      </c>
      <c r="Y23" s="18">
        <v>0</v>
      </c>
      <c r="Z23" s="18">
        <v>2604606957.4899998</v>
      </c>
      <c r="AA23" s="18">
        <v>92629684.090000004</v>
      </c>
      <c r="AB23" s="18">
        <v>71538045.019999996</v>
      </c>
      <c r="AC23" s="18">
        <v>22589479.27</v>
      </c>
      <c r="AD23" s="18">
        <v>836886466.26999998</v>
      </c>
      <c r="AE23" s="18">
        <v>71127749.75</v>
      </c>
      <c r="AF23" s="18"/>
      <c r="AG23" s="18"/>
      <c r="AH23" s="18"/>
      <c r="AI23" s="18"/>
      <c r="AJ23" s="18">
        <v>389077167.85000002</v>
      </c>
      <c r="AK23" s="18">
        <v>15215797.779999999</v>
      </c>
      <c r="AL23" s="18"/>
      <c r="AM23" s="18"/>
      <c r="AN23" s="18"/>
      <c r="AO23" s="18"/>
      <c r="AP23" s="18">
        <v>202052.44</v>
      </c>
      <c r="AQ23" s="18">
        <v>202052.44</v>
      </c>
      <c r="AR23" s="18"/>
      <c r="AS23" s="18"/>
      <c r="AT23" s="18"/>
      <c r="AU23" s="18"/>
      <c r="AV23" s="18">
        <v>27336625.670000002</v>
      </c>
      <c r="AW23" s="18"/>
      <c r="AX23" s="18">
        <v>22940900.539999999</v>
      </c>
      <c r="AY23" s="18">
        <v>16524175.9</v>
      </c>
      <c r="AZ23" s="18">
        <v>38162666.719999999</v>
      </c>
      <c r="BA23" s="18">
        <v>37836433.359999999</v>
      </c>
      <c r="BB23" s="18">
        <v>55987495.280000001</v>
      </c>
      <c r="BC23" s="18">
        <v>52054357.450000003</v>
      </c>
      <c r="BD23" s="18"/>
      <c r="BE23" s="18"/>
      <c r="BF23" s="18"/>
      <c r="BG23" s="18"/>
      <c r="BH23" s="18"/>
      <c r="BI23" s="18"/>
      <c r="BJ23" s="18">
        <v>1442131419.79</v>
      </c>
      <c r="BK23" s="18">
        <v>215550045.94999999</v>
      </c>
      <c r="BL23" s="18">
        <v>7207522.2999999998</v>
      </c>
      <c r="BM23" s="18"/>
      <c r="BN23" s="18">
        <v>2032608.22</v>
      </c>
      <c r="BO23" s="18"/>
      <c r="BP23" s="18"/>
      <c r="BQ23" s="18"/>
      <c r="BR23" s="18"/>
      <c r="BS23" s="18"/>
      <c r="BT23" s="18">
        <v>399212932.07999998</v>
      </c>
      <c r="BU23" s="18">
        <v>394713051.81</v>
      </c>
      <c r="BV23" s="18">
        <v>34924224.509999998</v>
      </c>
      <c r="BW23" s="18"/>
      <c r="BX23" s="18"/>
      <c r="BY23" s="18"/>
      <c r="BZ23" s="18">
        <v>37510200</v>
      </c>
      <c r="CA23" s="18">
        <v>37510200</v>
      </c>
      <c r="CB23" s="18">
        <v>5950583.3200000003</v>
      </c>
      <c r="CC23" s="18">
        <v>280567.01</v>
      </c>
      <c r="CD23" s="18">
        <v>486838070.43000001</v>
      </c>
      <c r="CE23" s="18">
        <v>432503818.81999999</v>
      </c>
      <c r="CF23" s="18">
        <v>955293349.36000001</v>
      </c>
      <c r="CG23" s="18">
        <v>53887511.490000002</v>
      </c>
      <c r="CH23" s="17">
        <v>272.64999999999998</v>
      </c>
      <c r="CI23" s="17">
        <v>171.89449999999999</v>
      </c>
    </row>
    <row r="24" spans="2:87" ht="14.4" customHeight="1" x14ac:dyDescent="0.3">
      <c r="B24" s="2">
        <v>44785</v>
      </c>
      <c r="C24" s="1" t="s">
        <v>60</v>
      </c>
      <c r="D24" s="2">
        <v>44788</v>
      </c>
      <c r="E24" s="13">
        <f t="shared" si="1"/>
        <v>44788</v>
      </c>
      <c r="F24" s="18">
        <v>135907456.72999999</v>
      </c>
      <c r="G24" s="18">
        <v>93114673.530000001</v>
      </c>
      <c r="H24" s="18">
        <v>70717435.219999999</v>
      </c>
      <c r="I24" s="18">
        <v>0</v>
      </c>
      <c r="J24" s="18">
        <v>1726218909.1400001</v>
      </c>
      <c r="K24" s="18"/>
      <c r="L24" s="18"/>
      <c r="M24" s="18">
        <v>0</v>
      </c>
      <c r="N24" s="18">
        <v>626000000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61315175.719999999</v>
      </c>
      <c r="Y24" s="18">
        <v>0</v>
      </c>
      <c r="Z24" s="18">
        <v>2497528625.3699999</v>
      </c>
      <c r="AA24" s="18">
        <v>93114673.530000001</v>
      </c>
      <c r="AB24" s="18">
        <v>72558776.659999996</v>
      </c>
      <c r="AC24" s="18">
        <v>22679506.289999999</v>
      </c>
      <c r="AD24" s="18">
        <v>827571592.59000003</v>
      </c>
      <c r="AE24" s="18">
        <v>59820124.189999998</v>
      </c>
      <c r="AF24" s="18"/>
      <c r="AG24" s="18"/>
      <c r="AH24" s="18"/>
      <c r="AI24" s="18"/>
      <c r="AJ24" s="18">
        <v>394967445.74000001</v>
      </c>
      <c r="AK24" s="18">
        <v>15240892.6</v>
      </c>
      <c r="AL24" s="18"/>
      <c r="AM24" s="18"/>
      <c r="AN24" s="18"/>
      <c r="AO24" s="18"/>
      <c r="AP24" s="18">
        <v>203352.77</v>
      </c>
      <c r="AQ24" s="18">
        <v>203352.77</v>
      </c>
      <c r="AR24" s="18"/>
      <c r="AS24" s="18"/>
      <c r="AT24" s="18"/>
      <c r="AU24" s="18"/>
      <c r="AV24" s="18">
        <v>25885233.969999999</v>
      </c>
      <c r="AW24" s="18">
        <v>32840.1</v>
      </c>
      <c r="AX24" s="18">
        <v>19132679.09</v>
      </c>
      <c r="AY24" s="18">
        <v>16227408.109999999</v>
      </c>
      <c r="AZ24" s="18">
        <v>29073134.059999999</v>
      </c>
      <c r="BA24" s="18">
        <v>29073134.059999999</v>
      </c>
      <c r="BB24" s="18">
        <v>32070862.780000001</v>
      </c>
      <c r="BC24" s="18">
        <v>28067576.23</v>
      </c>
      <c r="BD24" s="18"/>
      <c r="BE24" s="18"/>
      <c r="BF24" s="18"/>
      <c r="BG24" s="18"/>
      <c r="BH24" s="18"/>
      <c r="BI24" s="18"/>
      <c r="BJ24" s="18">
        <v>1401463077.6600001</v>
      </c>
      <c r="BK24" s="18">
        <v>171344834.34999999</v>
      </c>
      <c r="BL24" s="18">
        <v>10745529.529999999</v>
      </c>
      <c r="BM24" s="18"/>
      <c r="BN24" s="18">
        <v>10117049</v>
      </c>
      <c r="BO24" s="18"/>
      <c r="BP24" s="18"/>
      <c r="BQ24" s="18"/>
      <c r="BR24" s="18"/>
      <c r="BS24" s="18"/>
      <c r="BT24" s="18">
        <v>454746536.93000001</v>
      </c>
      <c r="BU24" s="18">
        <v>348489578.81999999</v>
      </c>
      <c r="BV24" s="18">
        <v>34924224.509999998</v>
      </c>
      <c r="BW24" s="18"/>
      <c r="BX24" s="18"/>
      <c r="BY24" s="18"/>
      <c r="BZ24" s="18">
        <v>58467405.869999997</v>
      </c>
      <c r="CA24" s="18">
        <v>29254880</v>
      </c>
      <c r="CB24" s="18">
        <v>6450381.5099999998</v>
      </c>
      <c r="CC24" s="18">
        <v>690499.2</v>
      </c>
      <c r="CD24" s="18">
        <v>575451127.35000002</v>
      </c>
      <c r="CE24" s="18">
        <v>378434958.01999998</v>
      </c>
      <c r="CF24" s="18">
        <v>826011950.30999994</v>
      </c>
      <c r="CG24" s="18">
        <v>42836208.590000004</v>
      </c>
      <c r="CH24" s="17">
        <v>302.35989999999998</v>
      </c>
      <c r="CI24" s="17">
        <v>217.37379999999999</v>
      </c>
    </row>
    <row r="25" spans="2:87" ht="14.4" customHeight="1" x14ac:dyDescent="0.3">
      <c r="B25" s="2">
        <v>44788</v>
      </c>
      <c r="C25" s="1" t="s">
        <v>60</v>
      </c>
      <c r="D25" s="2">
        <v>44789</v>
      </c>
      <c r="E25" s="13">
        <f t="shared" si="1"/>
        <v>44789</v>
      </c>
      <c r="F25" s="18">
        <v>155417846.97999999</v>
      </c>
      <c r="G25" s="18">
        <v>100853700.88</v>
      </c>
      <c r="H25" s="18">
        <v>152643328.09</v>
      </c>
      <c r="I25" s="18">
        <v>0</v>
      </c>
      <c r="J25" s="18">
        <v>1760225524.2</v>
      </c>
      <c r="K25" s="18"/>
      <c r="L25" s="18"/>
      <c r="M25" s="18">
        <v>0</v>
      </c>
      <c r="N25" s="18">
        <v>494000000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61315175.719999999</v>
      </c>
      <c r="Y25" s="18">
        <v>0</v>
      </c>
      <c r="Z25" s="18">
        <v>2500971523.5500002</v>
      </c>
      <c r="AA25" s="18">
        <v>100853700.88</v>
      </c>
      <c r="AB25" s="18">
        <v>73929311.599999994</v>
      </c>
      <c r="AC25" s="18">
        <v>22583371.149999999</v>
      </c>
      <c r="AD25" s="18">
        <v>810636840.25999999</v>
      </c>
      <c r="AE25" s="18">
        <v>60679196.130000003</v>
      </c>
      <c r="AF25" s="18"/>
      <c r="AG25" s="18"/>
      <c r="AH25" s="18"/>
      <c r="AI25" s="18"/>
      <c r="AJ25" s="18">
        <v>414413628.02999997</v>
      </c>
      <c r="AK25" s="18">
        <v>15224540.42</v>
      </c>
      <c r="AL25" s="18"/>
      <c r="AM25" s="18"/>
      <c r="AN25" s="18"/>
      <c r="AO25" s="18"/>
      <c r="AP25" s="18">
        <v>202505.46</v>
      </c>
      <c r="AQ25" s="18">
        <v>202505.46</v>
      </c>
      <c r="AR25" s="18"/>
      <c r="AS25" s="18"/>
      <c r="AT25" s="18"/>
      <c r="AU25" s="18"/>
      <c r="AV25" s="18">
        <v>25831931.59</v>
      </c>
      <c r="AW25" s="18">
        <v>32840.1</v>
      </c>
      <c r="AX25" s="18">
        <v>20794324.239999998</v>
      </c>
      <c r="AY25" s="18">
        <v>15426102</v>
      </c>
      <c r="AZ25" s="18">
        <v>29073134.059999999</v>
      </c>
      <c r="BA25" s="18">
        <v>29073134.059999999</v>
      </c>
      <c r="BB25" s="18">
        <v>28522052.879999999</v>
      </c>
      <c r="BC25" s="18">
        <v>23579442.120000001</v>
      </c>
      <c r="BD25" s="18"/>
      <c r="BE25" s="18"/>
      <c r="BF25" s="18"/>
      <c r="BG25" s="18"/>
      <c r="BH25" s="18"/>
      <c r="BI25" s="18"/>
      <c r="BJ25" s="18">
        <v>1403403728.1199999</v>
      </c>
      <c r="BK25" s="18">
        <v>166801131.44</v>
      </c>
      <c r="BL25" s="18">
        <v>10211506.84</v>
      </c>
      <c r="BM25" s="18"/>
      <c r="BN25" s="18">
        <v>12860026.74</v>
      </c>
      <c r="BO25" s="18"/>
      <c r="BP25" s="18"/>
      <c r="BQ25" s="18"/>
      <c r="BR25" s="18"/>
      <c r="BS25" s="18"/>
      <c r="BT25" s="18">
        <v>462732223.24000001</v>
      </c>
      <c r="BU25" s="18">
        <v>356528934.95999998</v>
      </c>
      <c r="BV25" s="18">
        <v>34924224.509999998</v>
      </c>
      <c r="BW25" s="18"/>
      <c r="BX25" s="18"/>
      <c r="BY25" s="18"/>
      <c r="BZ25" s="18">
        <v>29212525.870000001</v>
      </c>
      <c r="CA25" s="18"/>
      <c r="CB25" s="18">
        <v>6662763.5999999996</v>
      </c>
      <c r="CC25" s="18">
        <v>183422.65</v>
      </c>
      <c r="CD25" s="18">
        <v>556603270.79999995</v>
      </c>
      <c r="CE25" s="18">
        <v>356712357.61000001</v>
      </c>
      <c r="CF25" s="18">
        <v>846800457.32000005</v>
      </c>
      <c r="CG25" s="18">
        <v>41700282.859999999</v>
      </c>
      <c r="CH25" s="17">
        <v>295.34370000000001</v>
      </c>
      <c r="CI25" s="17">
        <v>241.85380000000001</v>
      </c>
    </row>
    <row r="26" spans="2:87" ht="14.4" customHeight="1" x14ac:dyDescent="0.3">
      <c r="B26" s="2">
        <v>44789</v>
      </c>
      <c r="C26" s="1" t="s">
        <v>60</v>
      </c>
      <c r="D26" s="2">
        <v>44790</v>
      </c>
      <c r="E26" s="13">
        <f t="shared" si="1"/>
        <v>44790</v>
      </c>
      <c r="F26" s="18">
        <v>146719798.63999999</v>
      </c>
      <c r="G26" s="18">
        <v>98320477.939999998</v>
      </c>
      <c r="H26" s="18">
        <v>34258323.740000002</v>
      </c>
      <c r="I26" s="18">
        <v>0</v>
      </c>
      <c r="J26" s="18">
        <v>1556725145.8</v>
      </c>
      <c r="K26" s="18"/>
      <c r="L26" s="18"/>
      <c r="M26" s="18">
        <v>0</v>
      </c>
      <c r="N26" s="18">
        <v>797000000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61315175.719999999</v>
      </c>
      <c r="Y26" s="18">
        <v>0</v>
      </c>
      <c r="Z26" s="18">
        <v>2473388092.46</v>
      </c>
      <c r="AA26" s="18">
        <v>98320477.939999998</v>
      </c>
      <c r="AB26" s="18">
        <v>73437841.329999998</v>
      </c>
      <c r="AC26" s="18">
        <v>22332154.149999999</v>
      </c>
      <c r="AD26" s="18">
        <v>793958070.37</v>
      </c>
      <c r="AE26" s="18">
        <v>59510926.030000001</v>
      </c>
      <c r="AF26" s="18"/>
      <c r="AG26" s="18"/>
      <c r="AH26" s="18"/>
      <c r="AI26" s="18"/>
      <c r="AJ26" s="18">
        <v>418533615.25999999</v>
      </c>
      <c r="AK26" s="18">
        <v>15192043.98</v>
      </c>
      <c r="AL26" s="18"/>
      <c r="AM26" s="18"/>
      <c r="AN26" s="18"/>
      <c r="AO26" s="18"/>
      <c r="AP26" s="18">
        <v>200821.61</v>
      </c>
      <c r="AQ26" s="18">
        <v>200821.61</v>
      </c>
      <c r="AR26" s="18"/>
      <c r="AS26" s="18"/>
      <c r="AT26" s="18"/>
      <c r="AU26" s="18"/>
      <c r="AV26" s="18">
        <v>24868990.210000001</v>
      </c>
      <c r="AW26" s="18">
        <v>32840.1</v>
      </c>
      <c r="AX26" s="18">
        <v>17357987.620000001</v>
      </c>
      <c r="AY26" s="18">
        <v>15123188.390000001</v>
      </c>
      <c r="AZ26" s="18">
        <v>29073134.059999999</v>
      </c>
      <c r="BA26" s="18">
        <v>29073134.059999999</v>
      </c>
      <c r="BB26" s="18">
        <v>28727443.390000001</v>
      </c>
      <c r="BC26" s="18">
        <v>24781740.010000002</v>
      </c>
      <c r="BD26" s="18"/>
      <c r="BE26" s="18"/>
      <c r="BF26" s="18"/>
      <c r="BG26" s="18"/>
      <c r="BH26" s="18"/>
      <c r="BI26" s="18"/>
      <c r="BJ26" s="18">
        <v>1386157903.8499999</v>
      </c>
      <c r="BK26" s="18">
        <v>166246848.33000001</v>
      </c>
      <c r="BL26" s="18">
        <v>10345578.710000001</v>
      </c>
      <c r="BM26" s="18"/>
      <c r="BN26" s="18">
        <v>12971410.42</v>
      </c>
      <c r="BO26" s="18"/>
      <c r="BP26" s="18"/>
      <c r="BQ26" s="18"/>
      <c r="BR26" s="18"/>
      <c r="BS26" s="18"/>
      <c r="BT26" s="18">
        <v>440851926.85000002</v>
      </c>
      <c r="BU26" s="18">
        <v>336743056.73000002</v>
      </c>
      <c r="BV26" s="18">
        <v>16182275.76</v>
      </c>
      <c r="BW26" s="18"/>
      <c r="BX26" s="18"/>
      <c r="BY26" s="18"/>
      <c r="BZ26" s="18">
        <v>29212525.870000001</v>
      </c>
      <c r="CA26" s="18"/>
      <c r="CB26" s="18">
        <v>6499984.9100000001</v>
      </c>
      <c r="CC26" s="18">
        <v>183260.88</v>
      </c>
      <c r="CD26" s="18">
        <v>516063702.51999998</v>
      </c>
      <c r="CE26" s="18">
        <v>336926317.61000001</v>
      </c>
      <c r="CF26" s="18">
        <v>870094201.33000004</v>
      </c>
      <c r="CG26" s="18">
        <v>41561712.079999998</v>
      </c>
      <c r="CH26" s="17">
        <v>284.26670000000001</v>
      </c>
      <c r="CI26" s="17">
        <v>236.565</v>
      </c>
    </row>
    <row r="27" spans="2:87" ht="14.4" customHeight="1" x14ac:dyDescent="0.3">
      <c r="B27" s="2">
        <v>44790</v>
      </c>
      <c r="C27" s="1" t="s">
        <v>60</v>
      </c>
      <c r="D27" s="2">
        <v>44791</v>
      </c>
      <c r="E27" s="13">
        <f t="shared" si="1"/>
        <v>44791</v>
      </c>
      <c r="F27" s="18">
        <v>152680200.43000001</v>
      </c>
      <c r="G27" s="18">
        <v>103715708.93000001</v>
      </c>
      <c r="H27" s="18">
        <v>28723516.32</v>
      </c>
      <c r="I27" s="18">
        <v>0</v>
      </c>
      <c r="J27" s="18">
        <v>1538494578.3</v>
      </c>
      <c r="K27" s="18"/>
      <c r="L27" s="18"/>
      <c r="M27" s="18">
        <v>0</v>
      </c>
      <c r="N27" s="18">
        <v>747000000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61315175.719999999</v>
      </c>
      <c r="Y27" s="18">
        <v>0</v>
      </c>
      <c r="Z27" s="18">
        <v>2405583119.3299999</v>
      </c>
      <c r="AA27" s="18">
        <v>103715708.93000001</v>
      </c>
      <c r="AB27" s="18">
        <v>73934522.519999996</v>
      </c>
      <c r="AC27" s="18">
        <v>22139051.609999999</v>
      </c>
      <c r="AD27" s="18">
        <v>788557320.83000004</v>
      </c>
      <c r="AE27" s="18">
        <v>65474007.299999997</v>
      </c>
      <c r="AF27" s="18"/>
      <c r="AG27" s="18"/>
      <c r="AH27" s="18"/>
      <c r="AI27" s="18"/>
      <c r="AJ27" s="18">
        <v>390095839.79000002</v>
      </c>
      <c r="AK27" s="18">
        <v>15166190.289999999</v>
      </c>
      <c r="AL27" s="18"/>
      <c r="AM27" s="18"/>
      <c r="AN27" s="18"/>
      <c r="AO27" s="18"/>
      <c r="AP27" s="18">
        <v>199481.96</v>
      </c>
      <c r="AQ27" s="18">
        <v>199481.96</v>
      </c>
      <c r="AR27" s="18"/>
      <c r="AS27" s="18"/>
      <c r="AT27" s="18"/>
      <c r="AU27" s="18"/>
      <c r="AV27" s="18">
        <v>21376193.710000001</v>
      </c>
      <c r="AW27" s="18">
        <v>32840.1</v>
      </c>
      <c r="AX27" s="18">
        <v>18043245.09</v>
      </c>
      <c r="AY27" s="18">
        <v>14664184.5</v>
      </c>
      <c r="AZ27" s="18">
        <v>40262034.960000001</v>
      </c>
      <c r="BA27" s="18">
        <v>40222534.509999998</v>
      </c>
      <c r="BB27" s="18">
        <v>18852196.420000002</v>
      </c>
      <c r="BC27" s="18">
        <v>14822006.390000001</v>
      </c>
      <c r="BD27" s="18"/>
      <c r="BE27" s="18"/>
      <c r="BF27" s="18"/>
      <c r="BG27" s="18"/>
      <c r="BH27" s="18"/>
      <c r="BI27" s="18"/>
      <c r="BJ27" s="18">
        <v>1351320835.28</v>
      </c>
      <c r="BK27" s="18">
        <v>172720296.66</v>
      </c>
      <c r="BL27" s="18">
        <v>10401809.5</v>
      </c>
      <c r="BM27" s="18"/>
      <c r="BN27" s="18">
        <v>12991595.119999999</v>
      </c>
      <c r="BO27" s="18"/>
      <c r="BP27" s="18"/>
      <c r="BQ27" s="18"/>
      <c r="BR27" s="18"/>
      <c r="BS27" s="18"/>
      <c r="BT27" s="18">
        <v>443391250.89999998</v>
      </c>
      <c r="BU27" s="18">
        <v>338827842.23000002</v>
      </c>
      <c r="BV27" s="18">
        <v>27514325.760000002</v>
      </c>
      <c r="BW27" s="18"/>
      <c r="BX27" s="18"/>
      <c r="BY27" s="18"/>
      <c r="BZ27" s="18">
        <v>40322425.869999997</v>
      </c>
      <c r="CA27" s="18">
        <v>11109900</v>
      </c>
      <c r="CB27" s="18">
        <v>7193159.2599999998</v>
      </c>
      <c r="CC27" s="18">
        <v>240326.49</v>
      </c>
      <c r="CD27" s="18">
        <v>541814566.40999997</v>
      </c>
      <c r="CE27" s="18">
        <v>350178068.72000003</v>
      </c>
      <c r="CF27" s="18">
        <v>809506268.87</v>
      </c>
      <c r="CG27" s="18">
        <v>43180074.159999996</v>
      </c>
      <c r="CH27" s="17">
        <v>297.16669999999999</v>
      </c>
      <c r="CI27" s="17">
        <v>240.1934</v>
      </c>
    </row>
    <row r="28" spans="2:87" ht="14.4" customHeight="1" x14ac:dyDescent="0.3">
      <c r="B28" s="2">
        <v>44791</v>
      </c>
      <c r="C28" s="1" t="s">
        <v>60</v>
      </c>
      <c r="D28" s="2">
        <v>44792</v>
      </c>
      <c r="E28" s="13">
        <f t="shared" si="1"/>
        <v>44792</v>
      </c>
      <c r="F28" s="18">
        <v>156461595.16999999</v>
      </c>
      <c r="G28" s="18">
        <v>102053986.06999999</v>
      </c>
      <c r="H28" s="18">
        <v>96609811.129999995</v>
      </c>
      <c r="I28" s="18">
        <v>0</v>
      </c>
      <c r="J28" s="18">
        <v>1783476712.1700001</v>
      </c>
      <c r="K28" s="18"/>
      <c r="L28" s="18"/>
      <c r="M28" s="18">
        <v>0</v>
      </c>
      <c r="N28" s="18">
        <v>535000000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61315175.719999999</v>
      </c>
      <c r="Y28" s="18">
        <v>0</v>
      </c>
      <c r="Z28" s="18">
        <v>2510232942.75</v>
      </c>
      <c r="AA28" s="18">
        <v>102053986.06999999</v>
      </c>
      <c r="AB28" s="18">
        <v>73137646.780000001</v>
      </c>
      <c r="AC28" s="18">
        <v>21815334.629999999</v>
      </c>
      <c r="AD28" s="18">
        <v>784775058.00999999</v>
      </c>
      <c r="AE28" s="18">
        <v>64890080.340000004</v>
      </c>
      <c r="AF28" s="18"/>
      <c r="AG28" s="18"/>
      <c r="AH28" s="18"/>
      <c r="AI28" s="18"/>
      <c r="AJ28" s="18">
        <v>384354792.62</v>
      </c>
      <c r="AK28" s="18">
        <v>15180827.210000001</v>
      </c>
      <c r="AL28" s="18"/>
      <c r="AM28" s="18"/>
      <c r="AN28" s="18"/>
      <c r="AO28" s="18"/>
      <c r="AP28" s="18">
        <v>200240.39</v>
      </c>
      <c r="AQ28" s="18">
        <v>200240.39</v>
      </c>
      <c r="AR28" s="18"/>
      <c r="AS28" s="18"/>
      <c r="AT28" s="18"/>
      <c r="AU28" s="18"/>
      <c r="AV28" s="18">
        <v>21319965.489999998</v>
      </c>
      <c r="AW28" s="18">
        <v>32840.1</v>
      </c>
      <c r="AX28" s="18">
        <v>17036726.469999999</v>
      </c>
      <c r="AY28" s="18">
        <v>14349595.75</v>
      </c>
      <c r="AZ28" s="18">
        <v>55009846.579999998</v>
      </c>
      <c r="BA28" s="18">
        <v>55009846.579999998</v>
      </c>
      <c r="BB28" s="18">
        <v>42589762.259999998</v>
      </c>
      <c r="BC28" s="18">
        <v>38976089.969999999</v>
      </c>
      <c r="BD28" s="18"/>
      <c r="BE28" s="18"/>
      <c r="BF28" s="18"/>
      <c r="BG28" s="18"/>
      <c r="BH28" s="18"/>
      <c r="BI28" s="18"/>
      <c r="BJ28" s="18">
        <v>1378424038.5999999</v>
      </c>
      <c r="BK28" s="18">
        <v>210454854.97</v>
      </c>
      <c r="BL28" s="18">
        <v>10103853.289999999</v>
      </c>
      <c r="BM28" s="18"/>
      <c r="BN28" s="18">
        <v>12536655.050000001</v>
      </c>
      <c r="BO28" s="18"/>
      <c r="BP28" s="18"/>
      <c r="BQ28" s="18"/>
      <c r="BR28" s="18"/>
      <c r="BS28" s="18"/>
      <c r="BT28" s="18">
        <v>368590132.63999999</v>
      </c>
      <c r="BU28" s="18">
        <v>364123698.91000003</v>
      </c>
      <c r="BV28" s="18">
        <v>36951346.259999998</v>
      </c>
      <c r="BW28" s="18"/>
      <c r="BX28" s="18"/>
      <c r="BY28" s="18"/>
      <c r="BZ28" s="18">
        <v>55319133.350000001</v>
      </c>
      <c r="CA28" s="18">
        <v>26021660</v>
      </c>
      <c r="CB28" s="18">
        <v>6529036.21</v>
      </c>
      <c r="CC28" s="18">
        <v>831540.3</v>
      </c>
      <c r="CD28" s="18">
        <v>490030156.80000001</v>
      </c>
      <c r="CE28" s="18">
        <v>390976899.20999998</v>
      </c>
      <c r="CF28" s="18">
        <v>888393881.79999995</v>
      </c>
      <c r="CG28" s="18">
        <v>52613713.740000002</v>
      </c>
      <c r="CH28" s="17">
        <v>282.55860000000001</v>
      </c>
      <c r="CI28" s="17">
        <v>193.9684</v>
      </c>
    </row>
    <row r="29" spans="2:87" ht="14.4" customHeight="1" x14ac:dyDescent="0.3">
      <c r="B29" s="2">
        <v>44792</v>
      </c>
      <c r="C29" s="1" t="s">
        <v>60</v>
      </c>
      <c r="D29" s="2">
        <v>44795</v>
      </c>
      <c r="E29" s="13">
        <f t="shared" si="1"/>
        <v>44795</v>
      </c>
      <c r="F29" s="18">
        <v>151887959.24000001</v>
      </c>
      <c r="G29" s="18">
        <v>101639815.14</v>
      </c>
      <c r="H29" s="18">
        <v>202945639.71000001</v>
      </c>
      <c r="I29" s="18">
        <v>0</v>
      </c>
      <c r="J29" s="18">
        <v>1983494941.72</v>
      </c>
      <c r="K29" s="18"/>
      <c r="L29" s="18"/>
      <c r="M29" s="18">
        <v>0</v>
      </c>
      <c r="N29" s="18">
        <v>151000000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61315175.719999999</v>
      </c>
      <c r="Y29" s="18">
        <v>0</v>
      </c>
      <c r="Z29" s="18">
        <v>2428013364.9499998</v>
      </c>
      <c r="AA29" s="18">
        <v>101639815.14</v>
      </c>
      <c r="AB29" s="18">
        <v>74472891.319999993</v>
      </c>
      <c r="AC29" s="18">
        <v>21860360.129999999</v>
      </c>
      <c r="AD29" s="18">
        <v>775162344.49000001</v>
      </c>
      <c r="AE29" s="18">
        <v>64654796.649999999</v>
      </c>
      <c r="AF29" s="18"/>
      <c r="AG29" s="18"/>
      <c r="AH29" s="18"/>
      <c r="AI29" s="18"/>
      <c r="AJ29" s="18">
        <v>399887198.51999998</v>
      </c>
      <c r="AK29" s="18">
        <v>16465291.83</v>
      </c>
      <c r="AL29" s="18"/>
      <c r="AM29" s="18"/>
      <c r="AN29" s="18"/>
      <c r="AO29" s="18"/>
      <c r="AP29" s="18">
        <v>200476.86</v>
      </c>
      <c r="AQ29" s="18">
        <v>200476.86</v>
      </c>
      <c r="AR29" s="18"/>
      <c r="AS29" s="18"/>
      <c r="AT29" s="18"/>
      <c r="AU29" s="18"/>
      <c r="AV29" s="18">
        <v>21331227.550000001</v>
      </c>
      <c r="AW29" s="18">
        <v>32840.1</v>
      </c>
      <c r="AX29" s="18">
        <v>17749155.18</v>
      </c>
      <c r="AY29" s="18">
        <v>13958104.529999999</v>
      </c>
      <c r="AZ29" s="18"/>
      <c r="BA29" s="18"/>
      <c r="BB29" s="18">
        <v>40897775.740000002</v>
      </c>
      <c r="BC29" s="18">
        <v>37031499.439999998</v>
      </c>
      <c r="BD29" s="18"/>
      <c r="BE29" s="18"/>
      <c r="BF29" s="18"/>
      <c r="BG29" s="18"/>
      <c r="BH29" s="18"/>
      <c r="BI29" s="18"/>
      <c r="BJ29" s="18">
        <v>1329701069.6600001</v>
      </c>
      <c r="BK29" s="18">
        <v>154203369.53999999</v>
      </c>
      <c r="BL29" s="18">
        <v>11166565.98</v>
      </c>
      <c r="BM29" s="18"/>
      <c r="BN29" s="18">
        <v>13673382.9</v>
      </c>
      <c r="BO29" s="18"/>
      <c r="BP29" s="18"/>
      <c r="BQ29" s="18"/>
      <c r="BR29" s="18"/>
      <c r="BS29" s="18"/>
      <c r="BT29" s="18">
        <v>434706517.13999999</v>
      </c>
      <c r="BU29" s="18">
        <v>328606092.10000002</v>
      </c>
      <c r="BV29" s="18">
        <v>46677346.259999998</v>
      </c>
      <c r="BW29" s="18"/>
      <c r="BX29" s="18"/>
      <c r="BY29" s="18"/>
      <c r="BZ29" s="18">
        <v>26052390</v>
      </c>
      <c r="CA29" s="18">
        <v>26052390</v>
      </c>
      <c r="CB29" s="18">
        <v>8059253.6500000004</v>
      </c>
      <c r="CC29" s="18">
        <v>1496676.15</v>
      </c>
      <c r="CD29" s="18">
        <v>540335455.92999995</v>
      </c>
      <c r="CE29" s="18">
        <v>356155158.25</v>
      </c>
      <c r="CF29" s="18">
        <v>789365613.73000002</v>
      </c>
      <c r="CG29" s="18">
        <v>38550842.380000003</v>
      </c>
      <c r="CH29" s="17">
        <v>307.59050000000002</v>
      </c>
      <c r="CI29" s="17">
        <v>263.65129999999999</v>
      </c>
    </row>
    <row r="30" spans="2:87" ht="14.4" customHeight="1" x14ac:dyDescent="0.3">
      <c r="B30" s="2">
        <v>44795</v>
      </c>
      <c r="C30" s="1" t="s">
        <v>60</v>
      </c>
      <c r="D30" s="2">
        <v>44796</v>
      </c>
      <c r="E30" s="13">
        <f t="shared" si="1"/>
        <v>44796</v>
      </c>
      <c r="F30" s="18">
        <v>158803061.99000001</v>
      </c>
      <c r="G30" s="18">
        <v>104183096.48999999</v>
      </c>
      <c r="H30" s="18">
        <v>21021824.390000001</v>
      </c>
      <c r="I30" s="18">
        <v>0</v>
      </c>
      <c r="J30" s="18">
        <v>1986473089.8900001</v>
      </c>
      <c r="K30" s="18"/>
      <c r="L30" s="18"/>
      <c r="M30" s="18">
        <v>0</v>
      </c>
      <c r="N30" s="18">
        <v>323000000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61315175.719999999</v>
      </c>
      <c r="Y30" s="18">
        <v>0</v>
      </c>
      <c r="Z30" s="18">
        <v>2427982800.5500002</v>
      </c>
      <c r="AA30" s="18">
        <v>104183096.48999999</v>
      </c>
      <c r="AB30" s="18">
        <v>73493477.120000005</v>
      </c>
      <c r="AC30" s="18">
        <v>21941834.670000002</v>
      </c>
      <c r="AD30" s="18">
        <v>760801309.97000003</v>
      </c>
      <c r="AE30" s="18">
        <v>63109324.869999997</v>
      </c>
      <c r="AF30" s="18"/>
      <c r="AG30" s="18"/>
      <c r="AH30" s="18"/>
      <c r="AI30" s="18"/>
      <c r="AJ30" s="18">
        <v>390041838.49000001</v>
      </c>
      <c r="AK30" s="18">
        <v>19437538.07</v>
      </c>
      <c r="AL30" s="18"/>
      <c r="AM30" s="18"/>
      <c r="AN30" s="18"/>
      <c r="AO30" s="18"/>
      <c r="AP30" s="18">
        <v>197925.77</v>
      </c>
      <c r="AQ30" s="18">
        <v>197925.77</v>
      </c>
      <c r="AR30" s="18"/>
      <c r="AS30" s="18"/>
      <c r="AT30" s="18"/>
      <c r="AU30" s="18"/>
      <c r="AV30" s="18">
        <v>18752737.149999999</v>
      </c>
      <c r="AW30" s="18">
        <v>32840.1</v>
      </c>
      <c r="AX30" s="18">
        <v>19670417.09</v>
      </c>
      <c r="AY30" s="18">
        <v>13118932</v>
      </c>
      <c r="AZ30" s="18"/>
      <c r="BA30" s="18"/>
      <c r="BB30" s="18">
        <v>21993111.59</v>
      </c>
      <c r="BC30" s="18">
        <v>15401733.710000001</v>
      </c>
      <c r="BD30" s="18"/>
      <c r="BE30" s="18"/>
      <c r="BF30" s="18"/>
      <c r="BG30" s="18"/>
      <c r="BH30" s="18"/>
      <c r="BI30" s="18"/>
      <c r="BJ30" s="18">
        <v>1284950817.1800001</v>
      </c>
      <c r="BK30" s="18">
        <v>133240129.19</v>
      </c>
      <c r="BL30" s="18">
        <v>10566974.27</v>
      </c>
      <c r="BM30" s="18"/>
      <c r="BN30" s="18">
        <v>13090702.4</v>
      </c>
      <c r="BO30" s="18"/>
      <c r="BP30" s="18"/>
      <c r="BQ30" s="18"/>
      <c r="BR30" s="18"/>
      <c r="BS30" s="18"/>
      <c r="BT30" s="18">
        <v>404559090.81999999</v>
      </c>
      <c r="BU30" s="18">
        <v>294946333.95999998</v>
      </c>
      <c r="BV30" s="18">
        <v>46677346.259999998</v>
      </c>
      <c r="BW30" s="18"/>
      <c r="BX30" s="18"/>
      <c r="BY30" s="18"/>
      <c r="BZ30" s="18">
        <v>25720870</v>
      </c>
      <c r="CA30" s="18">
        <v>25720870</v>
      </c>
      <c r="CB30" s="18">
        <v>7968377.5300000003</v>
      </c>
      <c r="CC30" s="18">
        <v>200300.28</v>
      </c>
      <c r="CD30" s="18">
        <v>508583361.27999997</v>
      </c>
      <c r="CE30" s="18">
        <v>320867504.24000001</v>
      </c>
      <c r="CF30" s="18">
        <v>776367455.89999998</v>
      </c>
      <c r="CG30" s="18">
        <v>33310032.300000001</v>
      </c>
      <c r="CH30" s="17">
        <v>312.73630000000003</v>
      </c>
      <c r="CI30" s="17">
        <v>312.7679</v>
      </c>
    </row>
    <row r="31" spans="2:87" ht="14.4" customHeight="1" x14ac:dyDescent="0.3">
      <c r="B31" s="2">
        <v>44796</v>
      </c>
      <c r="C31" s="1" t="s">
        <v>60</v>
      </c>
      <c r="D31" s="2">
        <v>44797</v>
      </c>
      <c r="E31" s="13">
        <f t="shared" si="1"/>
        <v>44797</v>
      </c>
      <c r="F31" s="18">
        <v>162529386.34</v>
      </c>
      <c r="G31" s="18">
        <v>102695809.64</v>
      </c>
      <c r="H31" s="18">
        <v>24720932.73</v>
      </c>
      <c r="I31" s="18">
        <v>0</v>
      </c>
      <c r="J31" s="18">
        <v>1668621677.3900001</v>
      </c>
      <c r="K31" s="18"/>
      <c r="L31" s="18"/>
      <c r="M31" s="18">
        <v>0</v>
      </c>
      <c r="N31" s="18">
        <v>636000000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61315175.719999999</v>
      </c>
      <c r="Y31" s="18">
        <v>0</v>
      </c>
      <c r="Z31" s="18">
        <v>2430556820.7399998</v>
      </c>
      <c r="AA31" s="18">
        <v>102695809.64</v>
      </c>
      <c r="AB31" s="18">
        <v>72832169.239999995</v>
      </c>
      <c r="AC31" s="18">
        <v>21738887.550000001</v>
      </c>
      <c r="AD31" s="18">
        <v>778240419.12</v>
      </c>
      <c r="AE31" s="18">
        <v>61653854.060000002</v>
      </c>
      <c r="AF31" s="18"/>
      <c r="AG31" s="18"/>
      <c r="AH31" s="18"/>
      <c r="AI31" s="18"/>
      <c r="AJ31" s="18">
        <v>387364404.70999998</v>
      </c>
      <c r="AK31" s="18">
        <v>19419293.899999999</v>
      </c>
      <c r="AL31" s="18"/>
      <c r="AM31" s="18"/>
      <c r="AN31" s="18"/>
      <c r="AO31" s="18"/>
      <c r="AP31" s="18">
        <v>196980.42</v>
      </c>
      <c r="AQ31" s="18">
        <v>196980.42</v>
      </c>
      <c r="AR31" s="18"/>
      <c r="AS31" s="18"/>
      <c r="AT31" s="18"/>
      <c r="AU31" s="18"/>
      <c r="AV31" s="18">
        <v>18725353.149999999</v>
      </c>
      <c r="AW31" s="18">
        <v>32840.1</v>
      </c>
      <c r="AX31" s="18">
        <v>15270425.09</v>
      </c>
      <c r="AY31" s="18">
        <v>12826935.98</v>
      </c>
      <c r="AZ31" s="18"/>
      <c r="BA31" s="18"/>
      <c r="BB31" s="18">
        <v>17625088.420000002</v>
      </c>
      <c r="BC31" s="18">
        <v>14050030.210000001</v>
      </c>
      <c r="BD31" s="18"/>
      <c r="BE31" s="18"/>
      <c r="BF31" s="18"/>
      <c r="BG31" s="18"/>
      <c r="BH31" s="18"/>
      <c r="BI31" s="18"/>
      <c r="BJ31" s="18">
        <v>1290254840.1500001</v>
      </c>
      <c r="BK31" s="18">
        <v>129918822.22</v>
      </c>
      <c r="BL31" s="18">
        <v>10750565.880000001</v>
      </c>
      <c r="BM31" s="18"/>
      <c r="BN31" s="18">
        <v>12972955.83</v>
      </c>
      <c r="BO31" s="18"/>
      <c r="BP31" s="18"/>
      <c r="BQ31" s="18"/>
      <c r="BR31" s="18"/>
      <c r="BS31" s="18"/>
      <c r="BT31" s="18">
        <v>418246052.35000002</v>
      </c>
      <c r="BU31" s="18">
        <v>312134870.58999997</v>
      </c>
      <c r="BV31" s="18">
        <v>31726426.109999999</v>
      </c>
      <c r="BW31" s="18"/>
      <c r="BX31" s="18"/>
      <c r="BY31" s="18"/>
      <c r="BZ31" s="18"/>
      <c r="CA31" s="18"/>
      <c r="CB31" s="18">
        <v>7519174.6500000004</v>
      </c>
      <c r="CC31" s="18">
        <v>282319.98</v>
      </c>
      <c r="CD31" s="18">
        <v>481215174.81999999</v>
      </c>
      <c r="CE31" s="18">
        <v>312417190.56999999</v>
      </c>
      <c r="CF31" s="18">
        <v>809039665.33000004</v>
      </c>
      <c r="CG31" s="18">
        <v>32479705.550000001</v>
      </c>
      <c r="CH31" s="17">
        <v>300.42489999999998</v>
      </c>
      <c r="CI31" s="17">
        <v>316.18450000000001</v>
      </c>
    </row>
    <row r="32" spans="2:87" ht="14.4" customHeight="1" x14ac:dyDescent="0.3">
      <c r="B32" s="2">
        <v>44797</v>
      </c>
      <c r="C32" s="1" t="s">
        <v>60</v>
      </c>
      <c r="D32" s="2">
        <v>44798</v>
      </c>
      <c r="E32" s="13">
        <f t="shared" si="1"/>
        <v>44798</v>
      </c>
      <c r="F32" s="18">
        <v>169454743.30000001</v>
      </c>
      <c r="G32" s="18">
        <v>110112540.59999999</v>
      </c>
      <c r="H32" s="18">
        <v>27551464.719999999</v>
      </c>
      <c r="I32" s="18">
        <v>0</v>
      </c>
      <c r="J32" s="18">
        <v>1668656521.0599999</v>
      </c>
      <c r="K32" s="18"/>
      <c r="L32" s="18"/>
      <c r="M32" s="18">
        <v>0</v>
      </c>
      <c r="N32" s="18">
        <v>606000000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61315175.719999999</v>
      </c>
      <c r="Y32" s="18">
        <v>0</v>
      </c>
      <c r="Z32" s="18">
        <v>2410347553.3600001</v>
      </c>
      <c r="AA32" s="18">
        <v>110112540.59999999</v>
      </c>
      <c r="AB32" s="18">
        <v>72549717.849999994</v>
      </c>
      <c r="AC32" s="18">
        <v>21665102.359999999</v>
      </c>
      <c r="AD32" s="18">
        <v>768509985.30999994</v>
      </c>
      <c r="AE32" s="18">
        <v>62173187.5</v>
      </c>
      <c r="AF32" s="18"/>
      <c r="AG32" s="18"/>
      <c r="AH32" s="18"/>
      <c r="AI32" s="18"/>
      <c r="AJ32" s="18">
        <v>408589624.86000001</v>
      </c>
      <c r="AK32" s="18">
        <v>18476948.579999998</v>
      </c>
      <c r="AL32" s="18"/>
      <c r="AM32" s="18"/>
      <c r="AN32" s="18"/>
      <c r="AO32" s="18"/>
      <c r="AP32" s="18">
        <v>195522.81</v>
      </c>
      <c r="AQ32" s="18">
        <v>195522.81</v>
      </c>
      <c r="AR32" s="18"/>
      <c r="AS32" s="18"/>
      <c r="AT32" s="18"/>
      <c r="AU32" s="18"/>
      <c r="AV32" s="18">
        <v>18744003.91</v>
      </c>
      <c r="AW32" s="18">
        <v>32840.1</v>
      </c>
      <c r="AX32" s="18">
        <v>14355316.310000001</v>
      </c>
      <c r="AY32" s="18">
        <v>12386108.810000001</v>
      </c>
      <c r="AZ32" s="18">
        <v>10889137.710000001</v>
      </c>
      <c r="BA32" s="18">
        <v>10889137.710000001</v>
      </c>
      <c r="BB32" s="18">
        <v>30418436.93</v>
      </c>
      <c r="BC32" s="18">
        <v>26900797.25</v>
      </c>
      <c r="BD32" s="18"/>
      <c r="BE32" s="18"/>
      <c r="BF32" s="18"/>
      <c r="BG32" s="18"/>
      <c r="BH32" s="18"/>
      <c r="BI32" s="18"/>
      <c r="BJ32" s="18">
        <v>1324251745.6900001</v>
      </c>
      <c r="BK32" s="18">
        <v>152719645.12</v>
      </c>
      <c r="BL32" s="18">
        <v>10788446.810000001</v>
      </c>
      <c r="BM32" s="18"/>
      <c r="BN32" s="18">
        <v>13227633.529999999</v>
      </c>
      <c r="BO32" s="18"/>
      <c r="BP32" s="18"/>
      <c r="BQ32" s="18"/>
      <c r="BR32" s="18"/>
      <c r="BS32" s="18"/>
      <c r="BT32" s="18">
        <v>432172028.33999997</v>
      </c>
      <c r="BU32" s="18">
        <v>326844820.33999997</v>
      </c>
      <c r="BV32" s="18">
        <v>31589320.5</v>
      </c>
      <c r="BW32" s="18"/>
      <c r="BX32" s="18"/>
      <c r="BY32" s="18"/>
      <c r="BZ32" s="18">
        <v>10889662.289999999</v>
      </c>
      <c r="CA32" s="18">
        <v>10889400</v>
      </c>
      <c r="CB32" s="18">
        <v>5263371.22</v>
      </c>
      <c r="CC32" s="18">
        <v>185263.17</v>
      </c>
      <c r="CD32" s="18">
        <v>503930462.69</v>
      </c>
      <c r="CE32" s="18">
        <v>337919483.50999999</v>
      </c>
      <c r="CF32" s="18">
        <v>820321283</v>
      </c>
      <c r="CG32" s="18">
        <v>38179911.280000001</v>
      </c>
      <c r="CH32" s="17">
        <v>293.8297</v>
      </c>
      <c r="CI32" s="17">
        <v>288.40440000000001</v>
      </c>
    </row>
    <row r="33" spans="2:87" ht="14.4" customHeight="1" x14ac:dyDescent="0.3">
      <c r="B33" s="2">
        <v>44798</v>
      </c>
      <c r="C33" s="1" t="s">
        <v>60</v>
      </c>
      <c r="D33" s="2">
        <v>44799</v>
      </c>
      <c r="E33" s="13">
        <f t="shared" si="1"/>
        <v>44799</v>
      </c>
      <c r="F33" s="18">
        <v>147977709.06999999</v>
      </c>
      <c r="G33" s="18">
        <v>99800921.969999999</v>
      </c>
      <c r="H33" s="18">
        <v>36164991.560000002</v>
      </c>
      <c r="I33" s="18">
        <v>0</v>
      </c>
      <c r="J33" s="18">
        <v>1668671303.5599999</v>
      </c>
      <c r="K33" s="18"/>
      <c r="L33" s="18"/>
      <c r="M33" s="18">
        <v>0</v>
      </c>
      <c r="N33" s="18"/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61315175.719999999</v>
      </c>
      <c r="Y33" s="18">
        <v>0</v>
      </c>
      <c r="Z33" s="18">
        <v>1791498828.47</v>
      </c>
      <c r="AA33" s="18">
        <v>99800921.969999999</v>
      </c>
      <c r="AB33" s="18">
        <v>72007550.450000003</v>
      </c>
      <c r="AC33" s="18">
        <v>21491711.609999999</v>
      </c>
      <c r="AD33" s="18">
        <v>785825475.90999997</v>
      </c>
      <c r="AE33" s="18">
        <v>63776572.539999999</v>
      </c>
      <c r="AF33" s="18"/>
      <c r="AG33" s="18"/>
      <c r="AH33" s="18"/>
      <c r="AI33" s="18"/>
      <c r="AJ33" s="18">
        <v>330822412.31999999</v>
      </c>
      <c r="AK33" s="18">
        <v>18481288.620000001</v>
      </c>
      <c r="AL33" s="18"/>
      <c r="AM33" s="18"/>
      <c r="AN33" s="18"/>
      <c r="AO33" s="18"/>
      <c r="AP33" s="18">
        <v>195562.13</v>
      </c>
      <c r="AQ33" s="18">
        <v>195562.13</v>
      </c>
      <c r="AR33" s="18"/>
      <c r="AS33" s="18"/>
      <c r="AT33" s="18"/>
      <c r="AU33" s="18"/>
      <c r="AV33" s="18">
        <v>18682822.609999999</v>
      </c>
      <c r="AW33" s="18">
        <v>32840.1</v>
      </c>
      <c r="AX33" s="18">
        <v>14711960.869999999</v>
      </c>
      <c r="AY33" s="18">
        <v>12029115.16</v>
      </c>
      <c r="AZ33" s="18"/>
      <c r="BA33" s="18"/>
      <c r="BB33" s="18">
        <v>20171338.68</v>
      </c>
      <c r="BC33" s="18">
        <v>16500692.279999999</v>
      </c>
      <c r="BD33" s="18"/>
      <c r="BE33" s="18"/>
      <c r="BF33" s="18"/>
      <c r="BG33" s="18"/>
      <c r="BH33" s="18"/>
      <c r="BI33" s="18"/>
      <c r="BJ33" s="18">
        <v>1242417122.97</v>
      </c>
      <c r="BK33" s="18">
        <v>132507782.44</v>
      </c>
      <c r="BL33" s="18">
        <v>10527583.949999999</v>
      </c>
      <c r="BM33" s="18"/>
      <c r="BN33" s="18">
        <v>13014573.5</v>
      </c>
      <c r="BO33" s="18"/>
      <c r="BP33" s="18"/>
      <c r="BQ33" s="18"/>
      <c r="BR33" s="18"/>
      <c r="BS33" s="18"/>
      <c r="BT33" s="18">
        <v>423561662.31999999</v>
      </c>
      <c r="BU33" s="18">
        <v>311935746.69999999</v>
      </c>
      <c r="BV33" s="18">
        <v>31589320.5</v>
      </c>
      <c r="BW33" s="18"/>
      <c r="BX33" s="18"/>
      <c r="BY33" s="18"/>
      <c r="BZ33" s="18"/>
      <c r="CA33" s="18"/>
      <c r="CB33" s="18">
        <v>5723487.6699999999</v>
      </c>
      <c r="CC33" s="18">
        <v>207447.78</v>
      </c>
      <c r="CD33" s="18">
        <v>484416627.94</v>
      </c>
      <c r="CE33" s="18">
        <v>312143194.48000002</v>
      </c>
      <c r="CF33" s="18">
        <v>758000495.02999997</v>
      </c>
      <c r="CG33" s="18">
        <v>33126945.609999999</v>
      </c>
      <c r="CH33" s="17">
        <v>236.34530000000001</v>
      </c>
      <c r="CI33" s="17">
        <v>301.2681</v>
      </c>
    </row>
    <row r="34" spans="2:87" ht="14.4" customHeight="1" x14ac:dyDescent="0.3">
      <c r="B34" s="2">
        <v>44799</v>
      </c>
      <c r="C34" s="1" t="s">
        <v>60</v>
      </c>
      <c r="D34" s="2">
        <v>44802</v>
      </c>
      <c r="E34" s="13">
        <f t="shared" si="1"/>
        <v>44802</v>
      </c>
      <c r="F34" s="18">
        <v>156235616.06</v>
      </c>
      <c r="G34" s="18">
        <v>106290603.06</v>
      </c>
      <c r="H34" s="18">
        <v>35958289.939999998</v>
      </c>
      <c r="I34" s="18">
        <v>0</v>
      </c>
      <c r="J34" s="18">
        <v>1495986634.8399999</v>
      </c>
      <c r="K34" s="18"/>
      <c r="L34" s="18"/>
      <c r="M34" s="18">
        <v>0</v>
      </c>
      <c r="N34" s="18">
        <v>797000000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61315175.719999999</v>
      </c>
      <c r="Y34" s="18">
        <v>0</v>
      </c>
      <c r="Z34" s="18">
        <v>2423865365.1199999</v>
      </c>
      <c r="AA34" s="18">
        <v>106290603.06</v>
      </c>
      <c r="AB34" s="18">
        <v>73461184.140000001</v>
      </c>
      <c r="AC34" s="18">
        <v>21611841.98</v>
      </c>
      <c r="AD34" s="18">
        <v>770770543.91999996</v>
      </c>
      <c r="AE34" s="18">
        <v>57064038.909999996</v>
      </c>
      <c r="AF34" s="18"/>
      <c r="AG34" s="18"/>
      <c r="AH34" s="18"/>
      <c r="AI34" s="18"/>
      <c r="AJ34" s="18">
        <v>336763491.94</v>
      </c>
      <c r="AK34" s="18">
        <v>18500836.030000001</v>
      </c>
      <c r="AL34" s="18"/>
      <c r="AM34" s="18"/>
      <c r="AN34" s="18"/>
      <c r="AO34" s="18"/>
      <c r="AP34" s="18">
        <v>196507.48</v>
      </c>
      <c r="AQ34" s="18">
        <v>196507.48</v>
      </c>
      <c r="AR34" s="18"/>
      <c r="AS34" s="18"/>
      <c r="AT34" s="18"/>
      <c r="AU34" s="18"/>
      <c r="AV34" s="18">
        <v>19401471.82</v>
      </c>
      <c r="AW34" s="18">
        <v>32840.1</v>
      </c>
      <c r="AX34" s="18">
        <v>15055871.51</v>
      </c>
      <c r="AY34" s="18">
        <v>11708590.35</v>
      </c>
      <c r="AZ34" s="18"/>
      <c r="BA34" s="18"/>
      <c r="BB34" s="18">
        <v>34773279.969999999</v>
      </c>
      <c r="BC34" s="18">
        <v>31820057.280000001</v>
      </c>
      <c r="BD34" s="18"/>
      <c r="BE34" s="18"/>
      <c r="BF34" s="18"/>
      <c r="BG34" s="18"/>
      <c r="BH34" s="18"/>
      <c r="BI34" s="18"/>
      <c r="BJ34" s="18">
        <v>1250422350.78</v>
      </c>
      <c r="BK34" s="18">
        <v>140934712.13</v>
      </c>
      <c r="BL34" s="18">
        <v>11793062.08</v>
      </c>
      <c r="BM34" s="18"/>
      <c r="BN34" s="18">
        <v>17007953.190000001</v>
      </c>
      <c r="BO34" s="18"/>
      <c r="BP34" s="18"/>
      <c r="BQ34" s="18"/>
      <c r="BR34" s="18"/>
      <c r="BS34" s="18"/>
      <c r="BT34" s="18">
        <v>357422169.52999997</v>
      </c>
      <c r="BU34" s="18">
        <v>244757387.58000001</v>
      </c>
      <c r="BV34" s="18">
        <v>20769070.5</v>
      </c>
      <c r="BW34" s="18"/>
      <c r="BX34" s="18"/>
      <c r="BY34" s="18"/>
      <c r="BZ34" s="18">
        <v>18284300</v>
      </c>
      <c r="CA34" s="18">
        <v>18284300</v>
      </c>
      <c r="CB34" s="18">
        <v>7475759.2199999997</v>
      </c>
      <c r="CC34" s="18">
        <v>255205.28</v>
      </c>
      <c r="CD34" s="18">
        <v>432752314.51999998</v>
      </c>
      <c r="CE34" s="18">
        <v>263296892.86000001</v>
      </c>
      <c r="CF34" s="18">
        <v>817670036.25999999</v>
      </c>
      <c r="CG34" s="18">
        <v>35233678.030000001</v>
      </c>
      <c r="CH34" s="17">
        <v>296.43560000000002</v>
      </c>
      <c r="CI34" s="17">
        <v>301.67329999999998</v>
      </c>
    </row>
    <row r="35" spans="2:87" ht="14.4" customHeight="1" x14ac:dyDescent="0.3">
      <c r="B35" s="2">
        <v>44802</v>
      </c>
      <c r="C35" s="1" t="s">
        <v>60</v>
      </c>
      <c r="D35" s="2">
        <v>44803</v>
      </c>
      <c r="E35" s="13">
        <f t="shared" si="1"/>
        <v>44803</v>
      </c>
      <c r="F35" s="18">
        <v>156253238.71000001</v>
      </c>
      <c r="G35" s="18">
        <v>103788900.91</v>
      </c>
      <c r="H35" s="18">
        <v>33989810.740000002</v>
      </c>
      <c r="I35" s="18">
        <v>0</v>
      </c>
      <c r="J35" s="18">
        <v>1491820129.9300001</v>
      </c>
      <c r="K35" s="18"/>
      <c r="L35" s="18"/>
      <c r="M35" s="18">
        <v>0</v>
      </c>
      <c r="N35" s="18">
        <v>737000000</v>
      </c>
      <c r="O35" s="18">
        <v>0</v>
      </c>
      <c r="P35" s="18"/>
      <c r="Q35" s="18">
        <v>0</v>
      </c>
      <c r="R35" s="18"/>
      <c r="S35" s="18"/>
      <c r="T35" s="18"/>
      <c r="U35" s="18"/>
      <c r="V35" s="18"/>
      <c r="W35" s="18"/>
      <c r="X35" s="18">
        <v>61315175.719999999</v>
      </c>
      <c r="Y35" s="18">
        <v>0</v>
      </c>
      <c r="Z35" s="18">
        <v>2357748003.6599998</v>
      </c>
      <c r="AA35" s="18">
        <v>103788900.91</v>
      </c>
      <c r="AB35" s="18">
        <v>72762984.989999995</v>
      </c>
      <c r="AC35" s="18">
        <v>21544879.949999999</v>
      </c>
      <c r="AD35" s="18">
        <v>753707953.11000001</v>
      </c>
      <c r="AE35" s="18">
        <v>57743007.380000003</v>
      </c>
      <c r="AF35" s="18"/>
      <c r="AG35" s="18"/>
      <c r="AH35" s="18"/>
      <c r="AI35" s="18"/>
      <c r="AJ35" s="18">
        <v>328059730.77999997</v>
      </c>
      <c r="AK35" s="18">
        <v>18507695.52</v>
      </c>
      <c r="AL35" s="18"/>
      <c r="AM35" s="18"/>
      <c r="AN35" s="18"/>
      <c r="AO35" s="18"/>
      <c r="AP35" s="18">
        <v>196862.45</v>
      </c>
      <c r="AQ35" s="18">
        <v>196862.45</v>
      </c>
      <c r="AR35" s="18"/>
      <c r="AS35" s="18"/>
      <c r="AT35" s="18"/>
      <c r="AU35" s="18"/>
      <c r="AV35" s="18">
        <v>19103236.760000002</v>
      </c>
      <c r="AW35" s="18">
        <v>32840.1</v>
      </c>
      <c r="AX35" s="18">
        <v>16005987.07</v>
      </c>
      <c r="AY35" s="18">
        <v>10743388.720000001</v>
      </c>
      <c r="AZ35" s="18"/>
      <c r="BA35" s="18"/>
      <c r="BB35" s="18">
        <v>18911372.75</v>
      </c>
      <c r="BC35" s="18">
        <v>15796533.27</v>
      </c>
      <c r="BD35" s="18"/>
      <c r="BE35" s="18"/>
      <c r="BF35" s="18"/>
      <c r="BG35" s="18"/>
      <c r="BH35" s="18"/>
      <c r="BI35" s="18"/>
      <c r="BJ35" s="18">
        <v>1208748127.9100001</v>
      </c>
      <c r="BK35" s="18">
        <v>124565207.39</v>
      </c>
      <c r="BL35" s="18">
        <v>11617185.140000001</v>
      </c>
      <c r="BM35" s="18"/>
      <c r="BN35" s="18">
        <v>18135523.43</v>
      </c>
      <c r="BO35" s="18"/>
      <c r="BP35" s="18"/>
      <c r="BQ35" s="18"/>
      <c r="BR35" s="18"/>
      <c r="BS35" s="18"/>
      <c r="BT35" s="18">
        <v>374671093.49000001</v>
      </c>
      <c r="BU35" s="18">
        <v>264999294.88999999</v>
      </c>
      <c r="BV35" s="18">
        <v>20769070.5</v>
      </c>
      <c r="BW35" s="18"/>
      <c r="BX35" s="18"/>
      <c r="BY35" s="18"/>
      <c r="BZ35" s="18"/>
      <c r="CA35" s="18"/>
      <c r="CB35" s="18">
        <v>6578369.0300000003</v>
      </c>
      <c r="CC35" s="18">
        <v>223823.57</v>
      </c>
      <c r="CD35" s="18">
        <v>431771241.58999997</v>
      </c>
      <c r="CE35" s="18">
        <v>265223118.46000001</v>
      </c>
      <c r="CF35" s="18">
        <v>776976886.32000005</v>
      </c>
      <c r="CG35" s="18">
        <v>31141301.850000001</v>
      </c>
      <c r="CH35" s="17">
        <v>303.45150000000001</v>
      </c>
      <c r="CI35" s="17">
        <v>333.28379999999999</v>
      </c>
    </row>
    <row r="36" spans="2:87" ht="14.4" customHeight="1" x14ac:dyDescent="0.3">
      <c r="B36" s="2">
        <v>44803</v>
      </c>
      <c r="C36" s="1" t="s">
        <v>60</v>
      </c>
      <c r="D36" s="2">
        <v>44804</v>
      </c>
      <c r="E36" s="13">
        <f t="shared" si="1"/>
        <v>44804</v>
      </c>
      <c r="F36" s="18">
        <v>153920396.72</v>
      </c>
      <c r="G36" s="18">
        <v>100480585.52</v>
      </c>
      <c r="H36" s="18">
        <v>30001590.329999998</v>
      </c>
      <c r="I36" s="18">
        <v>0</v>
      </c>
      <c r="J36" s="18">
        <v>1485057833.8299999</v>
      </c>
      <c r="K36" s="18"/>
      <c r="L36" s="18"/>
      <c r="M36" s="18">
        <v>0</v>
      </c>
      <c r="N36" s="18">
        <v>808000000</v>
      </c>
      <c r="O36" s="18">
        <v>0</v>
      </c>
      <c r="P36" s="18"/>
      <c r="Q36" s="18">
        <v>0</v>
      </c>
      <c r="R36" s="18"/>
      <c r="S36" s="18"/>
      <c r="T36" s="18"/>
      <c r="U36" s="18"/>
      <c r="V36" s="18"/>
      <c r="W36" s="18"/>
      <c r="X36" s="18">
        <v>61315175.719999999</v>
      </c>
      <c r="Y36" s="18">
        <v>0</v>
      </c>
      <c r="Z36" s="18">
        <v>2415664645.1599998</v>
      </c>
      <c r="AA36" s="18">
        <v>100480585.52</v>
      </c>
      <c r="AB36" s="18">
        <v>72622899.310000002</v>
      </c>
      <c r="AC36" s="18">
        <v>21452465.149999999</v>
      </c>
      <c r="AD36" s="18">
        <v>777385144.59000003</v>
      </c>
      <c r="AE36" s="18">
        <v>58053967.109999999</v>
      </c>
      <c r="AF36" s="18"/>
      <c r="AG36" s="18"/>
      <c r="AH36" s="18">
        <v>300</v>
      </c>
      <c r="AI36" s="18"/>
      <c r="AJ36" s="18">
        <v>329035012.87</v>
      </c>
      <c r="AK36" s="18">
        <v>18508455.370000001</v>
      </c>
      <c r="AL36" s="18"/>
      <c r="AM36" s="18"/>
      <c r="AN36" s="18"/>
      <c r="AO36" s="18"/>
      <c r="AP36" s="18">
        <v>196901.78</v>
      </c>
      <c r="AQ36" s="18">
        <v>196901.78</v>
      </c>
      <c r="AR36" s="18"/>
      <c r="AS36" s="18"/>
      <c r="AT36" s="18"/>
      <c r="AU36" s="18"/>
      <c r="AV36" s="18">
        <v>16976041.760000002</v>
      </c>
      <c r="AW36" s="18">
        <v>32840.1</v>
      </c>
      <c r="AX36" s="18">
        <v>13795636.17</v>
      </c>
      <c r="AY36" s="18">
        <v>10527448.800000001</v>
      </c>
      <c r="AZ36" s="18"/>
      <c r="BA36" s="18"/>
      <c r="BB36" s="18">
        <v>59924712.57</v>
      </c>
      <c r="BC36" s="18">
        <v>57946526.560000002</v>
      </c>
      <c r="BD36" s="18"/>
      <c r="BE36" s="18"/>
      <c r="BF36" s="18"/>
      <c r="BG36" s="18"/>
      <c r="BH36" s="18"/>
      <c r="BI36" s="18"/>
      <c r="BJ36" s="18">
        <v>1269936649.05</v>
      </c>
      <c r="BK36" s="18">
        <v>166718604.87</v>
      </c>
      <c r="BL36" s="18">
        <v>11859288.289999999</v>
      </c>
      <c r="BM36" s="18"/>
      <c r="BN36" s="18">
        <v>18092497.23</v>
      </c>
      <c r="BO36" s="18"/>
      <c r="BP36" s="18"/>
      <c r="BQ36" s="18"/>
      <c r="BR36" s="18"/>
      <c r="BS36" s="18"/>
      <c r="BT36" s="18">
        <v>401266205.32999998</v>
      </c>
      <c r="BU36" s="18">
        <v>287913896.41000003</v>
      </c>
      <c r="BV36" s="18">
        <v>20769070.5</v>
      </c>
      <c r="BW36" s="18"/>
      <c r="BX36" s="18"/>
      <c r="BY36" s="18"/>
      <c r="BZ36" s="18"/>
      <c r="CA36" s="18"/>
      <c r="CB36" s="18">
        <v>11374979.51</v>
      </c>
      <c r="CC36" s="18">
        <v>281987.44</v>
      </c>
      <c r="CD36" s="18">
        <v>463362040.86000001</v>
      </c>
      <c r="CE36" s="18">
        <v>288195883.85000002</v>
      </c>
      <c r="CF36" s="18">
        <v>806574608.19000006</v>
      </c>
      <c r="CG36" s="18">
        <v>41679651.219999999</v>
      </c>
      <c r="CH36" s="17">
        <v>299.49669999999998</v>
      </c>
      <c r="CI36" s="17">
        <v>241.07830000000001</v>
      </c>
    </row>
    <row r="37" spans="2:87" ht="14.4" customHeight="1" x14ac:dyDescent="0.3">
      <c r="B37" s="2">
        <v>44804</v>
      </c>
      <c r="C37" s="1" t="s">
        <v>61</v>
      </c>
      <c r="D37" s="2"/>
      <c r="E37" s="13" t="str">
        <f t="shared" si="1"/>
        <v>01.09.2022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7">
        <v>309.39440000000002</v>
      </c>
      <c r="CI37" s="17">
        <v>231.30090000000001</v>
      </c>
    </row>
    <row r="60" spans="56:56" x14ac:dyDescent="0.3">
      <c r="BD60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60">
    <cfRule type="expression" dxfId="3" priority="4">
      <formula>$C60="1"</formula>
    </cfRule>
  </conditionalFormatting>
  <conditionalFormatting sqref="E16:CI37">
    <cfRule type="expression" dxfId="2" priority="3">
      <formula>$C16="1"</formula>
    </cfRule>
  </conditionalFormatting>
  <conditionalFormatting sqref="E15:CI15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2022-09-19T12:53:14Z</dcterms:modified>
</cp:coreProperties>
</file>