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50" windowWidth="22995" windowHeight="9525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O505" i="1" l="1"/>
  <c r="O506" i="1" s="1"/>
  <c r="O507" i="1" s="1"/>
  <c r="O508" i="1" s="1"/>
  <c r="N505" i="1"/>
  <c r="N506" i="1" s="1"/>
  <c r="N507" i="1" s="1"/>
  <c r="N508" i="1" s="1"/>
  <c r="L505" i="1"/>
  <c r="L506" i="1" s="1"/>
  <c r="L507" i="1" s="1"/>
  <c r="L508" i="1" s="1"/>
  <c r="K505" i="1"/>
  <c r="K506" i="1" s="1"/>
  <c r="K507" i="1" s="1"/>
  <c r="K508" i="1" s="1"/>
  <c r="I505" i="1"/>
  <c r="I506" i="1" s="1"/>
  <c r="I507" i="1" s="1"/>
  <c r="I508" i="1" s="1"/>
  <c r="H505" i="1"/>
  <c r="H506" i="1" s="1"/>
  <c r="H507" i="1" s="1"/>
  <c r="H508" i="1" s="1"/>
  <c r="M504" i="1"/>
  <c r="M505" i="1" s="1"/>
  <c r="J504" i="1"/>
  <c r="J505" i="1" s="1"/>
  <c r="G504" i="1"/>
  <c r="G505" i="1" s="1"/>
  <c r="O503" i="1"/>
  <c r="N503" i="1"/>
  <c r="L503" i="1"/>
  <c r="K503" i="1"/>
  <c r="I503" i="1"/>
  <c r="H503" i="1"/>
  <c r="M502" i="1"/>
  <c r="M503" i="1" s="1"/>
  <c r="J502" i="1"/>
  <c r="J503" i="1" s="1"/>
  <c r="G502" i="1"/>
  <c r="G503" i="1" s="1"/>
  <c r="O501" i="1"/>
  <c r="N501" i="1"/>
  <c r="L501" i="1"/>
  <c r="K501" i="1"/>
  <c r="I501" i="1"/>
  <c r="H501" i="1"/>
  <c r="M500" i="1"/>
  <c r="M501" i="1" s="1"/>
  <c r="J500" i="1"/>
  <c r="J501" i="1" s="1"/>
  <c r="G500" i="1"/>
  <c r="G501" i="1" s="1"/>
  <c r="O496" i="1"/>
  <c r="O497" i="1" s="1"/>
  <c r="N496" i="1"/>
  <c r="N497" i="1" s="1"/>
  <c r="L496" i="1"/>
  <c r="L497" i="1" s="1"/>
  <c r="K496" i="1"/>
  <c r="K497" i="1" s="1"/>
  <c r="I496" i="1"/>
  <c r="I497" i="1" s="1"/>
  <c r="H496" i="1"/>
  <c r="H497" i="1" s="1"/>
  <c r="M495" i="1"/>
  <c r="M496" i="1" s="1"/>
  <c r="M497" i="1" s="1"/>
  <c r="J495" i="1"/>
  <c r="J496" i="1" s="1"/>
  <c r="J497" i="1" s="1"/>
  <c r="G495" i="1"/>
  <c r="G496" i="1" s="1"/>
  <c r="G497" i="1" s="1"/>
  <c r="O493" i="1"/>
  <c r="O494" i="1" s="1"/>
  <c r="N493" i="1"/>
  <c r="N494" i="1" s="1"/>
  <c r="L493" i="1"/>
  <c r="L494" i="1" s="1"/>
  <c r="K493" i="1"/>
  <c r="K494" i="1" s="1"/>
  <c r="I493" i="1"/>
  <c r="I494" i="1" s="1"/>
  <c r="H493" i="1"/>
  <c r="H494" i="1" s="1"/>
  <c r="M492" i="1"/>
  <c r="J492" i="1"/>
  <c r="G492" i="1"/>
  <c r="M491" i="1"/>
  <c r="M493" i="1" s="1"/>
  <c r="M494" i="1" s="1"/>
  <c r="J491" i="1"/>
  <c r="J493" i="1" s="1"/>
  <c r="J494" i="1" s="1"/>
  <c r="G491" i="1"/>
  <c r="G493" i="1" s="1"/>
  <c r="G494" i="1" s="1"/>
  <c r="O489" i="1"/>
  <c r="O490" i="1" s="1"/>
  <c r="N489" i="1"/>
  <c r="N490" i="1" s="1"/>
  <c r="L489" i="1"/>
  <c r="L490" i="1" s="1"/>
  <c r="K489" i="1"/>
  <c r="K490" i="1" s="1"/>
  <c r="I489" i="1"/>
  <c r="I490" i="1" s="1"/>
  <c r="H489" i="1"/>
  <c r="H490" i="1" s="1"/>
  <c r="M488" i="1"/>
  <c r="J488" i="1"/>
  <c r="G488" i="1"/>
  <c r="M487" i="1"/>
  <c r="M489" i="1" s="1"/>
  <c r="M490" i="1" s="1"/>
  <c r="J487" i="1"/>
  <c r="J489" i="1" s="1"/>
  <c r="J490" i="1" s="1"/>
  <c r="G487" i="1"/>
  <c r="G489" i="1" s="1"/>
  <c r="G490" i="1" s="1"/>
  <c r="O485" i="1"/>
  <c r="O486" i="1" s="1"/>
  <c r="N485" i="1"/>
  <c r="N486" i="1" s="1"/>
  <c r="L485" i="1"/>
  <c r="L486" i="1" s="1"/>
  <c r="K485" i="1"/>
  <c r="K486" i="1" s="1"/>
  <c r="I485" i="1"/>
  <c r="I486" i="1" s="1"/>
  <c r="H485" i="1"/>
  <c r="H486" i="1" s="1"/>
  <c r="M484" i="1"/>
  <c r="M485" i="1" s="1"/>
  <c r="M486" i="1" s="1"/>
  <c r="J484" i="1"/>
  <c r="J485" i="1" s="1"/>
  <c r="J486" i="1" s="1"/>
  <c r="G484" i="1"/>
  <c r="G485" i="1" s="1"/>
  <c r="G486" i="1" s="1"/>
  <c r="O479" i="1"/>
  <c r="O480" i="1" s="1"/>
  <c r="O481" i="1" s="1"/>
  <c r="O482" i="1" s="1"/>
  <c r="N479" i="1"/>
  <c r="N480" i="1" s="1"/>
  <c r="N481" i="1" s="1"/>
  <c r="N482" i="1" s="1"/>
  <c r="L479" i="1"/>
  <c r="L480" i="1" s="1"/>
  <c r="L481" i="1" s="1"/>
  <c r="L482" i="1" s="1"/>
  <c r="K479" i="1"/>
  <c r="K480" i="1" s="1"/>
  <c r="K481" i="1" s="1"/>
  <c r="K482" i="1" s="1"/>
  <c r="I479" i="1"/>
  <c r="I480" i="1" s="1"/>
  <c r="I481" i="1" s="1"/>
  <c r="I482" i="1" s="1"/>
  <c r="H479" i="1"/>
  <c r="H480" i="1" s="1"/>
  <c r="H481" i="1" s="1"/>
  <c r="H482" i="1" s="1"/>
  <c r="M478" i="1"/>
  <c r="M479" i="1" s="1"/>
  <c r="J478" i="1"/>
  <c r="J479" i="1" s="1"/>
  <c r="G478" i="1"/>
  <c r="G479" i="1" s="1"/>
  <c r="O477" i="1"/>
  <c r="N477" i="1"/>
  <c r="L477" i="1"/>
  <c r="K477" i="1"/>
  <c r="I477" i="1"/>
  <c r="H477" i="1"/>
  <c r="M476" i="1"/>
  <c r="M477" i="1" s="1"/>
  <c r="J476" i="1"/>
  <c r="J477" i="1" s="1"/>
  <c r="G476" i="1"/>
  <c r="G477" i="1" s="1"/>
  <c r="O475" i="1"/>
  <c r="N475" i="1"/>
  <c r="L475" i="1"/>
  <c r="K475" i="1"/>
  <c r="I475" i="1"/>
  <c r="H475" i="1"/>
  <c r="M474" i="1"/>
  <c r="M475" i="1" s="1"/>
  <c r="J474" i="1"/>
  <c r="J475" i="1" s="1"/>
  <c r="G474" i="1"/>
  <c r="G475" i="1" s="1"/>
  <c r="O470" i="1"/>
  <c r="O471" i="1" s="1"/>
  <c r="N470" i="1"/>
  <c r="N471" i="1" s="1"/>
  <c r="L470" i="1"/>
  <c r="L471" i="1" s="1"/>
  <c r="K470" i="1"/>
  <c r="K471" i="1" s="1"/>
  <c r="I470" i="1"/>
  <c r="I471" i="1" s="1"/>
  <c r="H470" i="1"/>
  <c r="H471" i="1" s="1"/>
  <c r="M469" i="1"/>
  <c r="J469" i="1"/>
  <c r="G469" i="1"/>
  <c r="M468" i="1"/>
  <c r="J468" i="1"/>
  <c r="G468" i="1"/>
  <c r="M467" i="1"/>
  <c r="J467" i="1"/>
  <c r="G467" i="1"/>
  <c r="M466" i="1"/>
  <c r="J466" i="1"/>
  <c r="G466" i="1"/>
  <c r="M465" i="1"/>
  <c r="J465" i="1"/>
  <c r="G465" i="1"/>
  <c r="M464" i="1"/>
  <c r="M470" i="1" s="1"/>
  <c r="J464" i="1"/>
  <c r="J470" i="1" s="1"/>
  <c r="G464" i="1"/>
  <c r="G470" i="1" s="1"/>
  <c r="O463" i="1"/>
  <c r="N463" i="1"/>
  <c r="L463" i="1"/>
  <c r="K463" i="1"/>
  <c r="I463" i="1"/>
  <c r="H463" i="1"/>
  <c r="M462" i="1"/>
  <c r="J462" i="1"/>
  <c r="G462" i="1"/>
  <c r="M461" i="1"/>
  <c r="M463" i="1" s="1"/>
  <c r="J461" i="1"/>
  <c r="J463" i="1" s="1"/>
  <c r="G461" i="1"/>
  <c r="G463" i="1" s="1"/>
  <c r="O460" i="1"/>
  <c r="N460" i="1"/>
  <c r="L460" i="1"/>
  <c r="K460" i="1"/>
  <c r="I460" i="1"/>
  <c r="H460" i="1"/>
  <c r="M459" i="1"/>
  <c r="M460" i="1" s="1"/>
  <c r="J459" i="1"/>
  <c r="J458" i="1"/>
  <c r="J460" i="1" s="1"/>
  <c r="G458" i="1"/>
  <c r="G460" i="1" s="1"/>
  <c r="O457" i="1"/>
  <c r="N457" i="1"/>
  <c r="L457" i="1"/>
  <c r="K457" i="1"/>
  <c r="I457" i="1"/>
  <c r="H457" i="1"/>
  <c r="M456" i="1"/>
  <c r="J456" i="1"/>
  <c r="M455" i="1"/>
  <c r="M457" i="1" s="1"/>
  <c r="J455" i="1"/>
  <c r="J457" i="1" s="1"/>
  <c r="G455" i="1"/>
  <c r="G457" i="1" s="1"/>
  <c r="O453" i="1"/>
  <c r="N453" i="1"/>
  <c r="L453" i="1"/>
  <c r="K453" i="1"/>
  <c r="I453" i="1"/>
  <c r="H453" i="1"/>
  <c r="M452" i="1"/>
  <c r="J452" i="1"/>
  <c r="G452" i="1"/>
  <c r="M451" i="1"/>
  <c r="M453" i="1" s="1"/>
  <c r="J451" i="1"/>
  <c r="J453" i="1" s="1"/>
  <c r="G451" i="1"/>
  <c r="G453" i="1" s="1"/>
  <c r="O449" i="1"/>
  <c r="O450" i="1" s="1"/>
  <c r="N449" i="1"/>
  <c r="N450" i="1" s="1"/>
  <c r="L449" i="1"/>
  <c r="L450" i="1" s="1"/>
  <c r="K449" i="1"/>
  <c r="K450" i="1" s="1"/>
  <c r="I449" i="1"/>
  <c r="I450" i="1" s="1"/>
  <c r="H449" i="1"/>
  <c r="H450" i="1" s="1"/>
  <c r="M448" i="1"/>
  <c r="J448" i="1"/>
  <c r="G448" i="1"/>
  <c r="M447" i="1"/>
  <c r="J447" i="1"/>
  <c r="G447" i="1"/>
  <c r="M446" i="1"/>
  <c r="J446" i="1"/>
  <c r="G446" i="1"/>
  <c r="M445" i="1"/>
  <c r="M449" i="1" s="1"/>
  <c r="J445" i="1"/>
  <c r="J449" i="1" s="1"/>
  <c r="G445" i="1"/>
  <c r="G449" i="1" s="1"/>
  <c r="G450" i="1" s="1"/>
  <c r="O444" i="1"/>
  <c r="N444" i="1"/>
  <c r="L444" i="1"/>
  <c r="K444" i="1"/>
  <c r="I444" i="1"/>
  <c r="H444" i="1"/>
  <c r="M443" i="1"/>
  <c r="M444" i="1" s="1"/>
  <c r="J443" i="1"/>
  <c r="J444" i="1" s="1"/>
  <c r="G443" i="1"/>
  <c r="G444" i="1" s="1"/>
  <c r="O441" i="1"/>
  <c r="O442" i="1" s="1"/>
  <c r="N441" i="1"/>
  <c r="N442" i="1" s="1"/>
  <c r="L441" i="1"/>
  <c r="L442" i="1" s="1"/>
  <c r="K441" i="1"/>
  <c r="K442" i="1" s="1"/>
  <c r="I441" i="1"/>
  <c r="I442" i="1" s="1"/>
  <c r="H441" i="1"/>
  <c r="H442" i="1" s="1"/>
  <c r="M440" i="1"/>
  <c r="J440" i="1"/>
  <c r="G440" i="1"/>
  <c r="M439" i="1"/>
  <c r="J439" i="1"/>
  <c r="G439" i="1"/>
  <c r="M438" i="1"/>
  <c r="M441" i="1" s="1"/>
  <c r="M442" i="1" s="1"/>
  <c r="J438" i="1"/>
  <c r="J441" i="1" s="1"/>
  <c r="G438" i="1"/>
  <c r="G441" i="1" s="1"/>
  <c r="G442" i="1" s="1"/>
  <c r="O437" i="1"/>
  <c r="N437" i="1"/>
  <c r="L437" i="1"/>
  <c r="K437" i="1"/>
  <c r="I437" i="1"/>
  <c r="H437" i="1"/>
  <c r="M436" i="1"/>
  <c r="M437" i="1" s="1"/>
  <c r="J436" i="1"/>
  <c r="J437" i="1" s="1"/>
  <c r="G436" i="1"/>
  <c r="G437" i="1" s="1"/>
  <c r="O434" i="1"/>
  <c r="O435" i="1" s="1"/>
  <c r="N434" i="1"/>
  <c r="N435" i="1" s="1"/>
  <c r="L434" i="1"/>
  <c r="L435" i="1" s="1"/>
  <c r="K434" i="1"/>
  <c r="K435" i="1" s="1"/>
  <c r="I434" i="1"/>
  <c r="I435" i="1" s="1"/>
  <c r="H434" i="1"/>
  <c r="H435" i="1" s="1"/>
  <c r="M433" i="1"/>
  <c r="J433" i="1"/>
  <c r="G433" i="1"/>
  <c r="M432" i="1"/>
  <c r="M434" i="1" s="1"/>
  <c r="M435" i="1" s="1"/>
  <c r="J432" i="1"/>
  <c r="J434" i="1" s="1"/>
  <c r="J435" i="1" s="1"/>
  <c r="G432" i="1"/>
  <c r="G434" i="1" s="1"/>
  <c r="G435" i="1" s="1"/>
  <c r="O430" i="1"/>
  <c r="O431" i="1" s="1"/>
  <c r="N430" i="1"/>
  <c r="N431" i="1" s="1"/>
  <c r="L430" i="1"/>
  <c r="L431" i="1" s="1"/>
  <c r="K430" i="1"/>
  <c r="K431" i="1" s="1"/>
  <c r="I430" i="1"/>
  <c r="I431" i="1" s="1"/>
  <c r="H430" i="1"/>
  <c r="H431" i="1" s="1"/>
  <c r="M429" i="1"/>
  <c r="J429" i="1"/>
  <c r="G429" i="1"/>
  <c r="M428" i="1"/>
  <c r="M430" i="1" s="1"/>
  <c r="M431" i="1" s="1"/>
  <c r="J428" i="1"/>
  <c r="J430" i="1" s="1"/>
  <c r="J431" i="1" s="1"/>
  <c r="G428" i="1"/>
  <c r="G430" i="1" s="1"/>
  <c r="G431" i="1" s="1"/>
  <c r="O426" i="1"/>
  <c r="O427" i="1" s="1"/>
  <c r="N426" i="1"/>
  <c r="N427" i="1" s="1"/>
  <c r="L426" i="1"/>
  <c r="L427" i="1" s="1"/>
  <c r="K426" i="1"/>
  <c r="K427" i="1" s="1"/>
  <c r="I426" i="1"/>
  <c r="I427" i="1" s="1"/>
  <c r="H426" i="1"/>
  <c r="H427" i="1" s="1"/>
  <c r="M425" i="1"/>
  <c r="M426" i="1" s="1"/>
  <c r="M427" i="1" s="1"/>
  <c r="J425" i="1"/>
  <c r="J426" i="1" s="1"/>
  <c r="J427" i="1" s="1"/>
  <c r="G425" i="1"/>
  <c r="G426" i="1" s="1"/>
  <c r="G427" i="1" s="1"/>
  <c r="O423" i="1"/>
  <c r="O424" i="1" s="1"/>
  <c r="N423" i="1"/>
  <c r="N424" i="1" s="1"/>
  <c r="L423" i="1"/>
  <c r="L424" i="1" s="1"/>
  <c r="K423" i="1"/>
  <c r="K424" i="1" s="1"/>
  <c r="I423" i="1"/>
  <c r="I424" i="1" s="1"/>
  <c r="H423" i="1"/>
  <c r="H424" i="1" s="1"/>
  <c r="M422" i="1"/>
  <c r="J422" i="1"/>
  <c r="G422" i="1"/>
  <c r="M421" i="1"/>
  <c r="M423" i="1" s="1"/>
  <c r="M424" i="1" s="1"/>
  <c r="J421" i="1"/>
  <c r="J423" i="1" s="1"/>
  <c r="J424" i="1" s="1"/>
  <c r="G421" i="1"/>
  <c r="G423" i="1" s="1"/>
  <c r="G424" i="1" s="1"/>
  <c r="O414" i="1"/>
  <c r="O417" i="1" s="1"/>
  <c r="N414" i="1"/>
  <c r="N417" i="1" s="1"/>
  <c r="L414" i="1"/>
  <c r="L417" i="1" s="1"/>
  <c r="K414" i="1"/>
  <c r="K417" i="1" s="1"/>
  <c r="I414" i="1"/>
  <c r="I417" i="1" s="1"/>
  <c r="H414" i="1"/>
  <c r="H417" i="1" s="1"/>
  <c r="M413" i="1"/>
  <c r="J413" i="1"/>
  <c r="G413" i="1"/>
  <c r="M412" i="1"/>
  <c r="J412" i="1"/>
  <c r="G412" i="1"/>
  <c r="M411" i="1"/>
  <c r="J411" i="1"/>
  <c r="G411" i="1"/>
  <c r="M410" i="1"/>
  <c r="J410" i="1"/>
  <c r="G410" i="1"/>
  <c r="M409" i="1"/>
  <c r="M414" i="1" s="1"/>
  <c r="M417" i="1" s="1"/>
  <c r="J409" i="1"/>
  <c r="J414" i="1" s="1"/>
  <c r="J417" i="1" s="1"/>
  <c r="G409" i="1"/>
  <c r="G414" i="1" s="1"/>
  <c r="G417" i="1" s="1"/>
  <c r="O407" i="1"/>
  <c r="O408" i="1" s="1"/>
  <c r="N407" i="1"/>
  <c r="N408" i="1" s="1"/>
  <c r="L407" i="1"/>
  <c r="L408" i="1" s="1"/>
  <c r="K407" i="1"/>
  <c r="K408" i="1" s="1"/>
  <c r="I407" i="1"/>
  <c r="I408" i="1" s="1"/>
  <c r="H407" i="1"/>
  <c r="H408" i="1" s="1"/>
  <c r="M406" i="1"/>
  <c r="J406" i="1"/>
  <c r="G406" i="1"/>
  <c r="M405" i="1"/>
  <c r="M407" i="1" s="1"/>
  <c r="M408" i="1" s="1"/>
  <c r="J405" i="1"/>
  <c r="J407" i="1" s="1"/>
  <c r="J408" i="1" s="1"/>
  <c r="G405" i="1"/>
  <c r="G407" i="1" s="1"/>
  <c r="G408" i="1" s="1"/>
  <c r="O403" i="1"/>
  <c r="O404" i="1" s="1"/>
  <c r="N403" i="1"/>
  <c r="N404" i="1" s="1"/>
  <c r="L403" i="1"/>
  <c r="L404" i="1" s="1"/>
  <c r="K403" i="1"/>
  <c r="K404" i="1" s="1"/>
  <c r="I403" i="1"/>
  <c r="I404" i="1" s="1"/>
  <c r="H403" i="1"/>
  <c r="H404" i="1" s="1"/>
  <c r="M402" i="1"/>
  <c r="J402" i="1"/>
  <c r="G402" i="1"/>
  <c r="M401" i="1"/>
  <c r="M403" i="1" s="1"/>
  <c r="J401" i="1"/>
  <c r="J403" i="1" s="1"/>
  <c r="G401" i="1"/>
  <c r="G403" i="1" s="1"/>
  <c r="O400" i="1"/>
  <c r="N400" i="1"/>
  <c r="L400" i="1"/>
  <c r="K400" i="1"/>
  <c r="I400" i="1"/>
  <c r="H400" i="1"/>
  <c r="M399" i="1"/>
  <c r="J399" i="1"/>
  <c r="G399" i="1"/>
  <c r="M398" i="1"/>
  <c r="J398" i="1"/>
  <c r="G398" i="1"/>
  <c r="M397" i="1"/>
  <c r="J397" i="1"/>
  <c r="G397" i="1"/>
  <c r="M396" i="1"/>
  <c r="J396" i="1"/>
  <c r="G396" i="1"/>
  <c r="M395" i="1"/>
  <c r="M400" i="1" s="1"/>
  <c r="J395" i="1"/>
  <c r="J400" i="1" s="1"/>
  <c r="G395" i="1"/>
  <c r="G400" i="1" s="1"/>
  <c r="O394" i="1"/>
  <c r="N394" i="1"/>
  <c r="L394" i="1"/>
  <c r="K394" i="1"/>
  <c r="I394" i="1"/>
  <c r="H394" i="1"/>
  <c r="M393" i="1"/>
  <c r="J393" i="1"/>
  <c r="G393" i="1"/>
  <c r="M392" i="1"/>
  <c r="J392" i="1"/>
  <c r="G392" i="1"/>
  <c r="M391" i="1"/>
  <c r="J391" i="1"/>
  <c r="G391" i="1"/>
  <c r="M390" i="1"/>
  <c r="M394" i="1" s="1"/>
  <c r="J390" i="1"/>
  <c r="J394" i="1" s="1"/>
  <c r="G390" i="1"/>
  <c r="G394" i="1" s="1"/>
  <c r="O389" i="1"/>
  <c r="N389" i="1"/>
  <c r="L389" i="1"/>
  <c r="K389" i="1"/>
  <c r="I389" i="1"/>
  <c r="H389" i="1"/>
  <c r="M388" i="1"/>
  <c r="J388" i="1"/>
  <c r="G388" i="1"/>
  <c r="M387" i="1"/>
  <c r="J387" i="1"/>
  <c r="G387" i="1"/>
  <c r="M386" i="1"/>
  <c r="M389" i="1" s="1"/>
  <c r="J386" i="1"/>
  <c r="J389" i="1" s="1"/>
  <c r="G386" i="1"/>
  <c r="G389" i="1" s="1"/>
  <c r="O385" i="1"/>
  <c r="N385" i="1"/>
  <c r="L385" i="1"/>
  <c r="K385" i="1"/>
  <c r="I385" i="1"/>
  <c r="H385" i="1"/>
  <c r="M384" i="1"/>
  <c r="J384" i="1"/>
  <c r="G384" i="1"/>
  <c r="M383" i="1"/>
  <c r="J383" i="1"/>
  <c r="G383" i="1"/>
  <c r="M382" i="1"/>
  <c r="M385" i="1" s="1"/>
  <c r="J382" i="1"/>
  <c r="G382" i="1"/>
  <c r="J381" i="1"/>
  <c r="J385" i="1" s="1"/>
  <c r="G381" i="1"/>
  <c r="G385" i="1" s="1"/>
  <c r="O380" i="1"/>
  <c r="N380" i="1"/>
  <c r="L380" i="1"/>
  <c r="K380" i="1"/>
  <c r="I380" i="1"/>
  <c r="H380" i="1"/>
  <c r="M379" i="1"/>
  <c r="J379" i="1"/>
  <c r="G379" i="1"/>
  <c r="M378" i="1"/>
  <c r="J378" i="1"/>
  <c r="G378" i="1"/>
  <c r="M377" i="1"/>
  <c r="J377" i="1"/>
  <c r="G377" i="1"/>
  <c r="M376" i="1"/>
  <c r="M380" i="1" s="1"/>
  <c r="J376" i="1"/>
  <c r="G376" i="1"/>
  <c r="J375" i="1"/>
  <c r="J380" i="1" s="1"/>
  <c r="G375" i="1"/>
  <c r="G380" i="1" s="1"/>
  <c r="O373" i="1"/>
  <c r="O374" i="1" s="1"/>
  <c r="N373" i="1"/>
  <c r="N374" i="1" s="1"/>
  <c r="L373" i="1"/>
  <c r="L374" i="1" s="1"/>
  <c r="K373" i="1"/>
  <c r="K374" i="1" s="1"/>
  <c r="I373" i="1"/>
  <c r="I374" i="1" s="1"/>
  <c r="H373" i="1"/>
  <c r="H374" i="1" s="1"/>
  <c r="M372" i="1"/>
  <c r="J372" i="1"/>
  <c r="G372" i="1"/>
  <c r="M371" i="1"/>
  <c r="J371" i="1"/>
  <c r="G371" i="1"/>
  <c r="M370" i="1"/>
  <c r="J370" i="1"/>
  <c r="G370" i="1"/>
  <c r="M369" i="1"/>
  <c r="J369" i="1"/>
  <c r="G369" i="1"/>
  <c r="M368" i="1"/>
  <c r="M373" i="1" s="1"/>
  <c r="J368" i="1"/>
  <c r="J373" i="1" s="1"/>
  <c r="G368" i="1"/>
  <c r="G373" i="1" s="1"/>
  <c r="O367" i="1"/>
  <c r="N367" i="1"/>
  <c r="L367" i="1"/>
  <c r="K367" i="1"/>
  <c r="I367" i="1"/>
  <c r="H367" i="1"/>
  <c r="M366" i="1"/>
  <c r="J366" i="1"/>
  <c r="G366" i="1"/>
  <c r="M365" i="1"/>
  <c r="M367" i="1" s="1"/>
  <c r="J365" i="1"/>
  <c r="J367" i="1" s="1"/>
  <c r="G365" i="1"/>
  <c r="G367" i="1" s="1"/>
  <c r="O363" i="1"/>
  <c r="O364" i="1" s="1"/>
  <c r="N363" i="1"/>
  <c r="N364" i="1" s="1"/>
  <c r="L363" i="1"/>
  <c r="L364" i="1" s="1"/>
  <c r="K363" i="1"/>
  <c r="K364" i="1" s="1"/>
  <c r="I363" i="1"/>
  <c r="I364" i="1" s="1"/>
  <c r="H363" i="1"/>
  <c r="H364" i="1" s="1"/>
  <c r="M362" i="1"/>
  <c r="M363" i="1" s="1"/>
  <c r="J362" i="1"/>
  <c r="J363" i="1" s="1"/>
  <c r="J364" i="1" s="1"/>
  <c r="G362" i="1"/>
  <c r="G363" i="1" s="1"/>
  <c r="O361" i="1"/>
  <c r="N361" i="1"/>
  <c r="L361" i="1"/>
  <c r="K361" i="1"/>
  <c r="I361" i="1"/>
  <c r="H361" i="1"/>
  <c r="M360" i="1"/>
  <c r="M361" i="1" s="1"/>
  <c r="J360" i="1"/>
  <c r="J361" i="1" s="1"/>
  <c r="G360" i="1"/>
  <c r="G361" i="1" s="1"/>
  <c r="O358" i="1"/>
  <c r="O359" i="1" s="1"/>
  <c r="N358" i="1"/>
  <c r="N359" i="1" s="1"/>
  <c r="L358" i="1"/>
  <c r="L359" i="1" s="1"/>
  <c r="K358" i="1"/>
  <c r="K359" i="1" s="1"/>
  <c r="I358" i="1"/>
  <c r="I359" i="1" s="1"/>
  <c r="H358" i="1"/>
  <c r="H359" i="1" s="1"/>
  <c r="M357" i="1"/>
  <c r="J357" i="1"/>
  <c r="G357" i="1"/>
  <c r="M356" i="1"/>
  <c r="M358" i="1" s="1"/>
  <c r="M359" i="1" s="1"/>
  <c r="J356" i="1"/>
  <c r="J358" i="1" s="1"/>
  <c r="G356" i="1"/>
  <c r="G358" i="1" s="1"/>
  <c r="G359" i="1" s="1"/>
  <c r="O355" i="1"/>
  <c r="N355" i="1"/>
  <c r="L355" i="1"/>
  <c r="K355" i="1"/>
  <c r="I355" i="1"/>
  <c r="H355" i="1"/>
  <c r="M354" i="1"/>
  <c r="M355" i="1" s="1"/>
  <c r="J354" i="1"/>
  <c r="J355" i="1" s="1"/>
  <c r="G354" i="1"/>
  <c r="G355" i="1" s="1"/>
  <c r="O353" i="1"/>
  <c r="N353" i="1"/>
  <c r="L353" i="1"/>
  <c r="K353" i="1"/>
  <c r="I353" i="1"/>
  <c r="H353" i="1"/>
  <c r="M352" i="1"/>
  <c r="J352" i="1"/>
  <c r="G352" i="1"/>
  <c r="M351" i="1"/>
  <c r="M353" i="1" s="1"/>
  <c r="J351" i="1"/>
  <c r="J353" i="1" s="1"/>
  <c r="G351" i="1"/>
  <c r="G353" i="1" s="1"/>
  <c r="O350" i="1"/>
  <c r="N350" i="1"/>
  <c r="L350" i="1"/>
  <c r="K350" i="1"/>
  <c r="I350" i="1"/>
  <c r="H350" i="1"/>
  <c r="M349" i="1"/>
  <c r="J349" i="1"/>
  <c r="G349" i="1"/>
  <c r="M348" i="1"/>
  <c r="M350" i="1" s="1"/>
  <c r="J348" i="1"/>
  <c r="J350" i="1" s="1"/>
  <c r="G348" i="1"/>
  <c r="G350" i="1" s="1"/>
  <c r="O347" i="1"/>
  <c r="N347" i="1"/>
  <c r="L347" i="1"/>
  <c r="K347" i="1"/>
  <c r="I347" i="1"/>
  <c r="H347" i="1"/>
  <c r="M346" i="1"/>
  <c r="J346" i="1"/>
  <c r="G346" i="1"/>
  <c r="M345" i="1"/>
  <c r="M347" i="1" s="1"/>
  <c r="J345" i="1"/>
  <c r="J347" i="1" s="1"/>
  <c r="G345" i="1"/>
  <c r="G347" i="1" s="1"/>
  <c r="O340" i="1"/>
  <c r="O341" i="1" s="1"/>
  <c r="N340" i="1"/>
  <c r="N341" i="1" s="1"/>
  <c r="L340" i="1"/>
  <c r="L341" i="1" s="1"/>
  <c r="K340" i="1"/>
  <c r="K341" i="1" s="1"/>
  <c r="I340" i="1"/>
  <c r="I341" i="1" s="1"/>
  <c r="H340" i="1"/>
  <c r="H341" i="1" s="1"/>
  <c r="M339" i="1"/>
  <c r="M340" i="1" s="1"/>
  <c r="M341" i="1" s="1"/>
  <c r="J339" i="1"/>
  <c r="J340" i="1" s="1"/>
  <c r="J341" i="1" s="1"/>
  <c r="G339" i="1"/>
  <c r="G340" i="1" s="1"/>
  <c r="G341" i="1" s="1"/>
  <c r="O337" i="1"/>
  <c r="O338" i="1" s="1"/>
  <c r="N337" i="1"/>
  <c r="N338" i="1" s="1"/>
  <c r="L337" i="1"/>
  <c r="L338" i="1" s="1"/>
  <c r="K337" i="1"/>
  <c r="K338" i="1" s="1"/>
  <c r="I337" i="1"/>
  <c r="I338" i="1" s="1"/>
  <c r="H337" i="1"/>
  <c r="H338" i="1" s="1"/>
  <c r="M336" i="1"/>
  <c r="J336" i="1"/>
  <c r="G336" i="1"/>
  <c r="M335" i="1"/>
  <c r="J335" i="1"/>
  <c r="G335" i="1"/>
  <c r="M334" i="1"/>
  <c r="J334" i="1"/>
  <c r="G334" i="1"/>
  <c r="M333" i="1"/>
  <c r="J333" i="1"/>
  <c r="G333" i="1"/>
  <c r="M332" i="1"/>
  <c r="J332" i="1"/>
  <c r="G332" i="1"/>
  <c r="M331" i="1"/>
  <c r="M337" i="1" s="1"/>
  <c r="M338" i="1" s="1"/>
  <c r="J331" i="1"/>
  <c r="J337" i="1" s="1"/>
  <c r="G331" i="1"/>
  <c r="G337" i="1" s="1"/>
  <c r="G338" i="1" s="1"/>
  <c r="O330" i="1"/>
  <c r="N330" i="1"/>
  <c r="L330" i="1"/>
  <c r="K330" i="1"/>
  <c r="I330" i="1"/>
  <c r="H330" i="1"/>
  <c r="M329" i="1"/>
  <c r="M330" i="1" s="1"/>
  <c r="J329" i="1"/>
  <c r="J330" i="1" s="1"/>
  <c r="G329" i="1"/>
  <c r="G330" i="1" s="1"/>
  <c r="O327" i="1"/>
  <c r="O328" i="1" s="1"/>
  <c r="N327" i="1"/>
  <c r="N328" i="1" s="1"/>
  <c r="L327" i="1"/>
  <c r="L328" i="1" s="1"/>
  <c r="K327" i="1"/>
  <c r="K328" i="1" s="1"/>
  <c r="I327" i="1"/>
  <c r="I328" i="1" s="1"/>
  <c r="H327" i="1"/>
  <c r="H328" i="1" s="1"/>
  <c r="M326" i="1"/>
  <c r="J326" i="1"/>
  <c r="G326" i="1"/>
  <c r="M325" i="1"/>
  <c r="M327" i="1" s="1"/>
  <c r="M328" i="1" s="1"/>
  <c r="J325" i="1"/>
  <c r="J327" i="1" s="1"/>
  <c r="J328" i="1" s="1"/>
  <c r="G325" i="1"/>
  <c r="G327" i="1" s="1"/>
  <c r="G328" i="1" s="1"/>
  <c r="O323" i="1"/>
  <c r="O324" i="1" s="1"/>
  <c r="N323" i="1"/>
  <c r="N324" i="1" s="1"/>
  <c r="L323" i="1"/>
  <c r="L324" i="1" s="1"/>
  <c r="K323" i="1"/>
  <c r="K324" i="1" s="1"/>
  <c r="I323" i="1"/>
  <c r="I324" i="1" s="1"/>
  <c r="H323" i="1"/>
  <c r="H324" i="1" s="1"/>
  <c r="M322" i="1"/>
  <c r="J322" i="1"/>
  <c r="G322" i="1"/>
  <c r="M321" i="1"/>
  <c r="J321" i="1"/>
  <c r="G321" i="1"/>
  <c r="M320" i="1"/>
  <c r="M323" i="1" s="1"/>
  <c r="M324" i="1" s="1"/>
  <c r="J320" i="1"/>
  <c r="J323" i="1" s="1"/>
  <c r="J324" i="1" s="1"/>
  <c r="G320" i="1"/>
  <c r="G323" i="1" s="1"/>
  <c r="G324" i="1" s="1"/>
  <c r="O318" i="1"/>
  <c r="O319" i="1" s="1"/>
  <c r="N318" i="1"/>
  <c r="N319" i="1" s="1"/>
  <c r="L318" i="1"/>
  <c r="L319" i="1" s="1"/>
  <c r="K318" i="1"/>
  <c r="K319" i="1" s="1"/>
  <c r="I318" i="1"/>
  <c r="I319" i="1" s="1"/>
  <c r="H318" i="1"/>
  <c r="H319" i="1" s="1"/>
  <c r="M317" i="1"/>
  <c r="J317" i="1"/>
  <c r="G317" i="1"/>
  <c r="M316" i="1"/>
  <c r="M318" i="1" s="1"/>
  <c r="J316" i="1"/>
  <c r="J318" i="1" s="1"/>
  <c r="G316" i="1"/>
  <c r="G318" i="1" s="1"/>
  <c r="O315" i="1"/>
  <c r="N315" i="1"/>
  <c r="L315" i="1"/>
  <c r="K315" i="1"/>
  <c r="I315" i="1"/>
  <c r="H315" i="1"/>
  <c r="M314" i="1"/>
  <c r="J314" i="1"/>
  <c r="G314" i="1"/>
  <c r="M313" i="1"/>
  <c r="M315" i="1" s="1"/>
  <c r="J313" i="1"/>
  <c r="J315" i="1" s="1"/>
  <c r="G313" i="1"/>
  <c r="G315" i="1" s="1"/>
  <c r="O312" i="1"/>
  <c r="N312" i="1"/>
  <c r="L312" i="1"/>
  <c r="K312" i="1"/>
  <c r="I312" i="1"/>
  <c r="H312" i="1"/>
  <c r="M311" i="1"/>
  <c r="J311" i="1"/>
  <c r="G311" i="1"/>
  <c r="M310" i="1"/>
  <c r="J310" i="1"/>
  <c r="G310" i="1"/>
  <c r="M309" i="1"/>
  <c r="J309" i="1"/>
  <c r="G309" i="1"/>
  <c r="M308" i="1"/>
  <c r="M312" i="1" s="1"/>
  <c r="J308" i="1"/>
  <c r="J312" i="1" s="1"/>
  <c r="G308" i="1"/>
  <c r="G312" i="1" s="1"/>
  <c r="O306" i="1"/>
  <c r="O307" i="1" s="1"/>
  <c r="N306" i="1"/>
  <c r="N307" i="1" s="1"/>
  <c r="L306" i="1"/>
  <c r="L307" i="1" s="1"/>
  <c r="K306" i="1"/>
  <c r="K307" i="1" s="1"/>
  <c r="I306" i="1"/>
  <c r="I307" i="1" s="1"/>
  <c r="H306" i="1"/>
  <c r="H307" i="1" s="1"/>
  <c r="M305" i="1"/>
  <c r="J305" i="1"/>
  <c r="G305" i="1"/>
  <c r="M304" i="1"/>
  <c r="J304" i="1"/>
  <c r="G304" i="1"/>
  <c r="M303" i="1"/>
  <c r="M306" i="1" s="1"/>
  <c r="M307" i="1" s="1"/>
  <c r="J303" i="1"/>
  <c r="J306" i="1" s="1"/>
  <c r="J307" i="1" s="1"/>
  <c r="G303" i="1"/>
  <c r="G306" i="1" s="1"/>
  <c r="G307" i="1" s="1"/>
  <c r="O301" i="1"/>
  <c r="O302" i="1" s="1"/>
  <c r="N301" i="1"/>
  <c r="N302" i="1" s="1"/>
  <c r="L301" i="1"/>
  <c r="L302" i="1" s="1"/>
  <c r="K301" i="1"/>
  <c r="K302" i="1" s="1"/>
  <c r="I301" i="1"/>
  <c r="I302" i="1" s="1"/>
  <c r="H301" i="1"/>
  <c r="H302" i="1" s="1"/>
  <c r="M300" i="1"/>
  <c r="J300" i="1"/>
  <c r="G300" i="1"/>
  <c r="M299" i="1"/>
  <c r="J299" i="1"/>
  <c r="G299" i="1"/>
  <c r="M298" i="1"/>
  <c r="M301" i="1" s="1"/>
  <c r="J298" i="1"/>
  <c r="J301" i="1" s="1"/>
  <c r="G298" i="1"/>
  <c r="G301" i="1" s="1"/>
  <c r="O297" i="1"/>
  <c r="N297" i="1"/>
  <c r="L297" i="1"/>
  <c r="K297" i="1"/>
  <c r="I297" i="1"/>
  <c r="H297" i="1"/>
  <c r="M296" i="1"/>
  <c r="J296" i="1"/>
  <c r="G296" i="1"/>
  <c r="M295" i="1"/>
  <c r="J295" i="1"/>
  <c r="G295" i="1"/>
  <c r="M294" i="1"/>
  <c r="J294" i="1"/>
  <c r="G294" i="1"/>
  <c r="M293" i="1"/>
  <c r="M297" i="1" s="1"/>
  <c r="J293" i="1"/>
  <c r="J297" i="1" s="1"/>
  <c r="G293" i="1"/>
  <c r="G297" i="1" s="1"/>
  <c r="O292" i="1"/>
  <c r="N292" i="1"/>
  <c r="L292" i="1"/>
  <c r="K292" i="1"/>
  <c r="I292" i="1"/>
  <c r="H292" i="1"/>
  <c r="M291" i="1"/>
  <c r="J291" i="1"/>
  <c r="G291" i="1"/>
  <c r="M290" i="1"/>
  <c r="M292" i="1" s="1"/>
  <c r="J290" i="1"/>
  <c r="J292" i="1" s="1"/>
  <c r="G290" i="1"/>
  <c r="G292" i="1" s="1"/>
  <c r="O285" i="1"/>
  <c r="O286" i="1" s="1"/>
  <c r="N285" i="1"/>
  <c r="N286" i="1" s="1"/>
  <c r="N287" i="1" s="1"/>
  <c r="L285" i="1"/>
  <c r="L286" i="1" s="1"/>
  <c r="K285" i="1"/>
  <c r="K286" i="1" s="1"/>
  <c r="J285" i="1"/>
  <c r="J286" i="1" s="1"/>
  <c r="I285" i="1"/>
  <c r="I286" i="1" s="1"/>
  <c r="H285" i="1"/>
  <c r="H286" i="1" s="1"/>
  <c r="G285" i="1"/>
  <c r="G286" i="1" s="1"/>
  <c r="M284" i="1"/>
  <c r="M285" i="1" s="1"/>
  <c r="M286" i="1" s="1"/>
  <c r="O282" i="1"/>
  <c r="O283" i="1" s="1"/>
  <c r="N282" i="1"/>
  <c r="N283" i="1" s="1"/>
  <c r="L282" i="1"/>
  <c r="K282" i="1"/>
  <c r="J282" i="1"/>
  <c r="I282" i="1"/>
  <c r="H282" i="1"/>
  <c r="G282" i="1"/>
  <c r="M281" i="1"/>
  <c r="M282" i="1" s="1"/>
  <c r="M283" i="1" s="1"/>
  <c r="O273" i="1"/>
  <c r="O274" i="1" s="1"/>
  <c r="N273" i="1"/>
  <c r="N274" i="1" s="1"/>
  <c r="L273" i="1"/>
  <c r="L274" i="1" s="1"/>
  <c r="K273" i="1"/>
  <c r="K274" i="1" s="1"/>
  <c r="I273" i="1"/>
  <c r="I274" i="1" s="1"/>
  <c r="H273" i="1"/>
  <c r="H274" i="1" s="1"/>
  <c r="M272" i="1"/>
  <c r="J272" i="1"/>
  <c r="G272" i="1"/>
  <c r="M271" i="1"/>
  <c r="M273" i="1" s="1"/>
  <c r="M274" i="1" s="1"/>
  <c r="J271" i="1"/>
  <c r="J273" i="1" s="1"/>
  <c r="J274" i="1" s="1"/>
  <c r="G271" i="1"/>
  <c r="G273" i="1" s="1"/>
  <c r="G274" i="1" s="1"/>
  <c r="O269" i="1"/>
  <c r="O270" i="1" s="1"/>
  <c r="N269" i="1"/>
  <c r="N270" i="1" s="1"/>
  <c r="L269" i="1"/>
  <c r="L270" i="1" s="1"/>
  <c r="K269" i="1"/>
  <c r="K270" i="1" s="1"/>
  <c r="I269" i="1"/>
  <c r="I270" i="1" s="1"/>
  <c r="H269" i="1"/>
  <c r="H270" i="1" s="1"/>
  <c r="M268" i="1"/>
  <c r="M269" i="1" s="1"/>
  <c r="J268" i="1"/>
  <c r="J269" i="1" s="1"/>
  <c r="J270" i="1" s="1"/>
  <c r="G268" i="1"/>
  <c r="G269" i="1" s="1"/>
  <c r="O267" i="1"/>
  <c r="N267" i="1"/>
  <c r="L267" i="1"/>
  <c r="K267" i="1"/>
  <c r="I267" i="1"/>
  <c r="H267" i="1"/>
  <c r="M266" i="1"/>
  <c r="M267" i="1" s="1"/>
  <c r="J266" i="1"/>
  <c r="J267" i="1" s="1"/>
  <c r="G266" i="1"/>
  <c r="G267" i="1" s="1"/>
  <c r="O264" i="1"/>
  <c r="N264" i="1"/>
  <c r="L264" i="1"/>
  <c r="K264" i="1"/>
  <c r="I264" i="1"/>
  <c r="H264" i="1"/>
  <c r="M263" i="1"/>
  <c r="J263" i="1"/>
  <c r="G263" i="1"/>
  <c r="M262" i="1"/>
  <c r="M264" i="1" s="1"/>
  <c r="J262" i="1"/>
  <c r="J264" i="1" s="1"/>
  <c r="G262" i="1"/>
  <c r="G264" i="1" s="1"/>
  <c r="O261" i="1"/>
  <c r="N261" i="1"/>
  <c r="L261" i="1"/>
  <c r="K261" i="1"/>
  <c r="I261" i="1"/>
  <c r="H261" i="1"/>
  <c r="M260" i="1"/>
  <c r="M261" i="1" s="1"/>
  <c r="J260" i="1"/>
  <c r="J261" i="1" s="1"/>
  <c r="G260" i="1"/>
  <c r="G261" i="1" s="1"/>
  <c r="O259" i="1"/>
  <c r="N259" i="1"/>
  <c r="L259" i="1"/>
  <c r="K259" i="1"/>
  <c r="I259" i="1"/>
  <c r="H259" i="1"/>
  <c r="M258" i="1"/>
  <c r="J258" i="1"/>
  <c r="G258" i="1"/>
  <c r="M257" i="1"/>
  <c r="M259" i="1" s="1"/>
  <c r="J257" i="1"/>
  <c r="J259" i="1" s="1"/>
  <c r="G257" i="1"/>
  <c r="G259" i="1" s="1"/>
  <c r="O255" i="1"/>
  <c r="N255" i="1"/>
  <c r="L255" i="1"/>
  <c r="K255" i="1"/>
  <c r="I255" i="1"/>
  <c r="H255" i="1"/>
  <c r="M254" i="1"/>
  <c r="J254" i="1"/>
  <c r="G254" i="1"/>
  <c r="M253" i="1"/>
  <c r="J253" i="1"/>
  <c r="G253" i="1"/>
  <c r="M252" i="1"/>
  <c r="J252" i="1"/>
  <c r="G252" i="1"/>
  <c r="M251" i="1"/>
  <c r="J251" i="1"/>
  <c r="G251" i="1"/>
  <c r="M250" i="1"/>
  <c r="J250" i="1"/>
  <c r="G250" i="1"/>
  <c r="M249" i="1"/>
  <c r="M255" i="1" s="1"/>
  <c r="J249" i="1"/>
  <c r="J255" i="1" s="1"/>
  <c r="G249" i="1"/>
  <c r="G255" i="1" s="1"/>
  <c r="O248" i="1"/>
  <c r="N248" i="1"/>
  <c r="L248" i="1"/>
  <c r="K248" i="1"/>
  <c r="I248" i="1"/>
  <c r="H248" i="1"/>
  <c r="M247" i="1"/>
  <c r="J247" i="1"/>
  <c r="G247" i="1"/>
  <c r="M246" i="1"/>
  <c r="J246" i="1"/>
  <c r="J248" i="1" s="1"/>
  <c r="G246" i="1"/>
  <c r="M245" i="1"/>
  <c r="M248" i="1" s="1"/>
  <c r="J245" i="1"/>
  <c r="G245" i="1"/>
  <c r="G248" i="1" s="1"/>
  <c r="O244" i="1"/>
  <c r="N244" i="1"/>
  <c r="L244" i="1"/>
  <c r="K244" i="1"/>
  <c r="I244" i="1"/>
  <c r="H244" i="1"/>
  <c r="M243" i="1"/>
  <c r="J243" i="1"/>
  <c r="G243" i="1"/>
  <c r="M242" i="1"/>
  <c r="M244" i="1" s="1"/>
  <c r="J242" i="1"/>
  <c r="J244" i="1" s="1"/>
  <c r="G242" i="1"/>
  <c r="G244" i="1" s="1"/>
  <c r="O241" i="1"/>
  <c r="N241" i="1"/>
  <c r="L241" i="1"/>
  <c r="K241" i="1"/>
  <c r="I241" i="1"/>
  <c r="H241" i="1"/>
  <c r="M240" i="1"/>
  <c r="J240" i="1"/>
  <c r="G240" i="1"/>
  <c r="M239" i="1"/>
  <c r="M241" i="1" s="1"/>
  <c r="J239" i="1"/>
  <c r="J241" i="1" s="1"/>
  <c r="G239" i="1"/>
  <c r="G241" i="1" s="1"/>
  <c r="O238" i="1"/>
  <c r="N238" i="1"/>
  <c r="L238" i="1"/>
  <c r="K238" i="1"/>
  <c r="J238" i="1"/>
  <c r="I238" i="1"/>
  <c r="H238" i="1"/>
  <c r="M237" i="1"/>
  <c r="M238" i="1" s="1"/>
  <c r="J237" i="1"/>
  <c r="G237" i="1"/>
  <c r="G238" i="1" s="1"/>
  <c r="O235" i="1"/>
  <c r="O236" i="1" s="1"/>
  <c r="N235" i="1"/>
  <c r="L235" i="1"/>
  <c r="K235" i="1"/>
  <c r="K236" i="1" s="1"/>
  <c r="I235" i="1"/>
  <c r="I236" i="1" s="1"/>
  <c r="H235" i="1"/>
  <c r="M234" i="1"/>
  <c r="J234" i="1"/>
  <c r="G234" i="1"/>
  <c r="M233" i="1"/>
  <c r="M235" i="1" s="1"/>
  <c r="J233" i="1"/>
  <c r="J235" i="1" s="1"/>
  <c r="G233" i="1"/>
  <c r="G235" i="1" s="1"/>
  <c r="O232" i="1"/>
  <c r="N232" i="1"/>
  <c r="N236" i="1" s="1"/>
  <c r="L232" i="1"/>
  <c r="L236" i="1" s="1"/>
  <c r="K232" i="1"/>
  <c r="I232" i="1"/>
  <c r="H232" i="1"/>
  <c r="H236" i="1" s="1"/>
  <c r="M231" i="1"/>
  <c r="J231" i="1"/>
  <c r="G231" i="1"/>
  <c r="M230" i="1"/>
  <c r="J230" i="1"/>
  <c r="G230" i="1"/>
  <c r="M229" i="1"/>
  <c r="J229" i="1"/>
  <c r="G229" i="1"/>
  <c r="M228" i="1"/>
  <c r="M232" i="1" s="1"/>
  <c r="J228" i="1"/>
  <c r="J232" i="1" s="1"/>
  <c r="G228" i="1"/>
  <c r="G232" i="1" s="1"/>
  <c r="O225" i="1"/>
  <c r="O226" i="1" s="1"/>
  <c r="N225" i="1"/>
  <c r="M225" i="1"/>
  <c r="O223" i="1"/>
  <c r="N223" i="1"/>
  <c r="N226" i="1" s="1"/>
  <c r="L223" i="1"/>
  <c r="L226" i="1" s="1"/>
  <c r="K223" i="1"/>
  <c r="K226" i="1" s="1"/>
  <c r="I223" i="1"/>
  <c r="I226" i="1" s="1"/>
  <c r="H223" i="1"/>
  <c r="H226" i="1" s="1"/>
  <c r="M222" i="1"/>
  <c r="J222" i="1"/>
  <c r="G222" i="1"/>
  <c r="M221" i="1"/>
  <c r="J221" i="1"/>
  <c r="G221" i="1"/>
  <c r="M220" i="1"/>
  <c r="J220" i="1"/>
  <c r="G220" i="1"/>
  <c r="M219" i="1"/>
  <c r="J219" i="1"/>
  <c r="G219" i="1"/>
  <c r="M218" i="1"/>
  <c r="J218" i="1"/>
  <c r="G218" i="1"/>
  <c r="M217" i="1"/>
  <c r="M223" i="1" s="1"/>
  <c r="J217" i="1"/>
  <c r="J223" i="1" s="1"/>
  <c r="J226" i="1" s="1"/>
  <c r="G217" i="1"/>
  <c r="G223" i="1" s="1"/>
  <c r="G226" i="1" s="1"/>
  <c r="O216" i="1"/>
  <c r="K216" i="1"/>
  <c r="I216" i="1"/>
  <c r="O215" i="1"/>
  <c r="N215" i="1"/>
  <c r="N216" i="1" s="1"/>
  <c r="L215" i="1"/>
  <c r="L216" i="1" s="1"/>
  <c r="K215" i="1"/>
  <c r="I215" i="1"/>
  <c r="H215" i="1"/>
  <c r="H216" i="1" s="1"/>
  <c r="M214" i="1"/>
  <c r="J214" i="1"/>
  <c r="G214" i="1"/>
  <c r="M213" i="1"/>
  <c r="J213" i="1"/>
  <c r="J215" i="1" s="1"/>
  <c r="J216" i="1" s="1"/>
  <c r="G213" i="1"/>
  <c r="M212" i="1"/>
  <c r="M215" i="1" s="1"/>
  <c r="M216" i="1" s="1"/>
  <c r="J212" i="1"/>
  <c r="G212" i="1"/>
  <c r="G215" i="1" s="1"/>
  <c r="G216" i="1" s="1"/>
  <c r="O210" i="1"/>
  <c r="O211" i="1" s="1"/>
  <c r="N210" i="1"/>
  <c r="N211" i="1" s="1"/>
  <c r="L210" i="1"/>
  <c r="L211" i="1" s="1"/>
  <c r="K210" i="1"/>
  <c r="K211" i="1" s="1"/>
  <c r="I210" i="1"/>
  <c r="I211" i="1" s="1"/>
  <c r="H210" i="1"/>
  <c r="H211" i="1" s="1"/>
  <c r="M209" i="1"/>
  <c r="J209" i="1"/>
  <c r="G209" i="1"/>
  <c r="M208" i="1"/>
  <c r="J208" i="1"/>
  <c r="G208" i="1"/>
  <c r="M207" i="1"/>
  <c r="J207" i="1"/>
  <c r="G207" i="1"/>
  <c r="M206" i="1"/>
  <c r="J206" i="1"/>
  <c r="G206" i="1"/>
  <c r="M205" i="1"/>
  <c r="J205" i="1"/>
  <c r="G205" i="1"/>
  <c r="M204" i="1"/>
  <c r="J204" i="1"/>
  <c r="G204" i="1"/>
  <c r="M203" i="1"/>
  <c r="M210" i="1" s="1"/>
  <c r="J203" i="1"/>
  <c r="J210" i="1" s="1"/>
  <c r="G203" i="1"/>
  <c r="G210" i="1" s="1"/>
  <c r="O202" i="1"/>
  <c r="N202" i="1"/>
  <c r="L202" i="1"/>
  <c r="K202" i="1"/>
  <c r="I202" i="1"/>
  <c r="H202" i="1"/>
  <c r="M201" i="1"/>
  <c r="J201" i="1"/>
  <c r="G201" i="1"/>
  <c r="M200" i="1"/>
  <c r="J200" i="1"/>
  <c r="G200" i="1"/>
  <c r="M199" i="1"/>
  <c r="J199" i="1"/>
  <c r="G199" i="1"/>
  <c r="M198" i="1"/>
  <c r="M202" i="1" s="1"/>
  <c r="J198" i="1"/>
  <c r="J202" i="1" s="1"/>
  <c r="G198" i="1"/>
  <c r="G202" i="1" s="1"/>
  <c r="O197" i="1"/>
  <c r="N197" i="1"/>
  <c r="L197" i="1"/>
  <c r="K197" i="1"/>
  <c r="I197" i="1"/>
  <c r="H197" i="1"/>
  <c r="M196" i="1"/>
  <c r="J196" i="1"/>
  <c r="G196" i="1"/>
  <c r="M195" i="1"/>
  <c r="J195" i="1"/>
  <c r="G195" i="1"/>
  <c r="M194" i="1"/>
  <c r="J194" i="1"/>
  <c r="G194" i="1"/>
  <c r="M193" i="1"/>
  <c r="M197" i="1" s="1"/>
  <c r="J193" i="1"/>
  <c r="J197" i="1" s="1"/>
  <c r="G193" i="1"/>
  <c r="G197" i="1" s="1"/>
  <c r="O192" i="1"/>
  <c r="N192" i="1"/>
  <c r="L192" i="1"/>
  <c r="K192" i="1"/>
  <c r="I192" i="1"/>
  <c r="H192" i="1"/>
  <c r="M191" i="1"/>
  <c r="J191" i="1"/>
  <c r="G191" i="1"/>
  <c r="M190" i="1"/>
  <c r="J190" i="1"/>
  <c r="G190" i="1"/>
  <c r="M189" i="1"/>
  <c r="J189" i="1"/>
  <c r="G189" i="1"/>
  <c r="M188" i="1"/>
  <c r="M192" i="1" s="1"/>
  <c r="J188" i="1"/>
  <c r="J192" i="1" s="1"/>
  <c r="G188" i="1"/>
  <c r="G192" i="1" s="1"/>
  <c r="O187" i="1"/>
  <c r="N187" i="1"/>
  <c r="L187" i="1"/>
  <c r="K187" i="1"/>
  <c r="I187" i="1"/>
  <c r="H187" i="1"/>
  <c r="M186" i="1"/>
  <c r="J186" i="1"/>
  <c r="G186" i="1"/>
  <c r="M185" i="1"/>
  <c r="J185" i="1"/>
  <c r="G185" i="1"/>
  <c r="M184" i="1"/>
  <c r="J184" i="1"/>
  <c r="G184" i="1"/>
  <c r="M183" i="1"/>
  <c r="J183" i="1"/>
  <c r="G183" i="1"/>
  <c r="M182" i="1"/>
  <c r="J182" i="1"/>
  <c r="G182" i="1"/>
  <c r="M181" i="1"/>
  <c r="M187" i="1" s="1"/>
  <c r="J181" i="1"/>
  <c r="J187" i="1" s="1"/>
  <c r="G181" i="1"/>
  <c r="G187" i="1" s="1"/>
  <c r="O178" i="1"/>
  <c r="O179" i="1" s="1"/>
  <c r="N178" i="1"/>
  <c r="N179" i="1" s="1"/>
  <c r="L178" i="1"/>
  <c r="L179" i="1" s="1"/>
  <c r="K178" i="1"/>
  <c r="K179" i="1" s="1"/>
  <c r="I178" i="1"/>
  <c r="I179" i="1" s="1"/>
  <c r="H178" i="1"/>
  <c r="H179" i="1" s="1"/>
  <c r="M177" i="1"/>
  <c r="J177" i="1"/>
  <c r="G177" i="1"/>
  <c r="M176" i="1"/>
  <c r="M178" i="1" s="1"/>
  <c r="M179" i="1" s="1"/>
  <c r="J176" i="1"/>
  <c r="J178" i="1" s="1"/>
  <c r="J179" i="1" s="1"/>
  <c r="G176" i="1"/>
  <c r="G178" i="1" s="1"/>
  <c r="G179" i="1" s="1"/>
  <c r="O174" i="1"/>
  <c r="O175" i="1" s="1"/>
  <c r="N174" i="1"/>
  <c r="N175" i="1" s="1"/>
  <c r="L174" i="1"/>
  <c r="L175" i="1" s="1"/>
  <c r="K174" i="1"/>
  <c r="K175" i="1" s="1"/>
  <c r="I174" i="1"/>
  <c r="I175" i="1" s="1"/>
  <c r="H174" i="1"/>
  <c r="H175" i="1" s="1"/>
  <c r="M173" i="1"/>
  <c r="J173" i="1"/>
  <c r="G173" i="1"/>
  <c r="M172" i="1"/>
  <c r="J172" i="1"/>
  <c r="G172" i="1"/>
  <c r="M171" i="1"/>
  <c r="J171" i="1"/>
  <c r="G171" i="1"/>
  <c r="M170" i="1"/>
  <c r="M174" i="1" s="1"/>
  <c r="M175" i="1" s="1"/>
  <c r="J170" i="1"/>
  <c r="J174" i="1" s="1"/>
  <c r="J175" i="1" s="1"/>
  <c r="G170" i="1"/>
  <c r="G174" i="1" s="1"/>
  <c r="G175" i="1" s="1"/>
  <c r="O163" i="1"/>
  <c r="O164" i="1" s="1"/>
  <c r="N163" i="1"/>
  <c r="N164" i="1" s="1"/>
  <c r="L163" i="1"/>
  <c r="L164" i="1" s="1"/>
  <c r="K163" i="1"/>
  <c r="K164" i="1" s="1"/>
  <c r="I163" i="1"/>
  <c r="I164" i="1" s="1"/>
  <c r="H163" i="1"/>
  <c r="H164" i="1" s="1"/>
  <c r="M162" i="1"/>
  <c r="M163" i="1" s="1"/>
  <c r="J162" i="1"/>
  <c r="J163" i="1" s="1"/>
  <c r="G162" i="1"/>
  <c r="G163" i="1" s="1"/>
  <c r="O161" i="1"/>
  <c r="N161" i="1"/>
  <c r="L161" i="1"/>
  <c r="K161" i="1"/>
  <c r="I161" i="1"/>
  <c r="H161" i="1"/>
  <c r="M160" i="1"/>
  <c r="J160" i="1"/>
  <c r="G160" i="1"/>
  <c r="M159" i="1"/>
  <c r="M161" i="1" s="1"/>
  <c r="J159" i="1"/>
  <c r="J161" i="1" s="1"/>
  <c r="G159" i="1"/>
  <c r="G161" i="1" s="1"/>
  <c r="O157" i="1"/>
  <c r="O158" i="1" s="1"/>
  <c r="N157" i="1"/>
  <c r="N158" i="1" s="1"/>
  <c r="L157" i="1"/>
  <c r="L158" i="1" s="1"/>
  <c r="K157" i="1"/>
  <c r="K158" i="1" s="1"/>
  <c r="I157" i="1"/>
  <c r="I158" i="1" s="1"/>
  <c r="H157" i="1"/>
  <c r="H158" i="1" s="1"/>
  <c r="M156" i="1"/>
  <c r="M157" i="1" s="1"/>
  <c r="J156" i="1"/>
  <c r="J157" i="1" s="1"/>
  <c r="G156" i="1"/>
  <c r="G157" i="1" s="1"/>
  <c r="O155" i="1"/>
  <c r="N155" i="1"/>
  <c r="L155" i="1"/>
  <c r="K155" i="1"/>
  <c r="I155" i="1"/>
  <c r="H155" i="1"/>
  <c r="M154" i="1"/>
  <c r="J154" i="1"/>
  <c r="G154" i="1"/>
  <c r="M153" i="1"/>
  <c r="M155" i="1" s="1"/>
  <c r="J153" i="1"/>
  <c r="J155" i="1" s="1"/>
  <c r="G153" i="1"/>
  <c r="G155" i="1" s="1"/>
  <c r="O152" i="1"/>
  <c r="N152" i="1"/>
  <c r="L152" i="1"/>
  <c r="K152" i="1"/>
  <c r="I152" i="1"/>
  <c r="H152" i="1"/>
  <c r="M151" i="1"/>
  <c r="J151" i="1"/>
  <c r="G151" i="1"/>
  <c r="M150" i="1"/>
  <c r="M152" i="1" s="1"/>
  <c r="J150" i="1"/>
  <c r="J152" i="1" s="1"/>
  <c r="G150" i="1"/>
  <c r="G152" i="1" s="1"/>
  <c r="O148" i="1"/>
  <c r="O149" i="1" s="1"/>
  <c r="N148" i="1"/>
  <c r="N149" i="1" s="1"/>
  <c r="L148" i="1"/>
  <c r="L149" i="1" s="1"/>
  <c r="K148" i="1"/>
  <c r="K149" i="1" s="1"/>
  <c r="I148" i="1"/>
  <c r="I149" i="1" s="1"/>
  <c r="H148" i="1"/>
  <c r="H149" i="1" s="1"/>
  <c r="M147" i="1"/>
  <c r="M148" i="1" s="1"/>
  <c r="J147" i="1"/>
  <c r="J148" i="1" s="1"/>
  <c r="G147" i="1"/>
  <c r="G148" i="1" s="1"/>
  <c r="O146" i="1"/>
  <c r="N146" i="1"/>
  <c r="L146" i="1"/>
  <c r="K146" i="1"/>
  <c r="I146" i="1"/>
  <c r="H146" i="1"/>
  <c r="M145" i="1"/>
  <c r="J145" i="1"/>
  <c r="G145" i="1"/>
  <c r="M144" i="1"/>
  <c r="M146" i="1" s="1"/>
  <c r="J144" i="1"/>
  <c r="J146" i="1" s="1"/>
  <c r="G144" i="1"/>
  <c r="G146" i="1" s="1"/>
  <c r="M137" i="1"/>
  <c r="J137" i="1"/>
  <c r="G137" i="1"/>
  <c r="M136" i="1"/>
  <c r="J136" i="1"/>
  <c r="G136" i="1"/>
  <c r="O135" i="1"/>
  <c r="O138" i="1" s="1"/>
  <c r="O143" i="1" s="1"/>
  <c r="N135" i="1"/>
  <c r="N138" i="1" s="1"/>
  <c r="N143" i="1" s="1"/>
  <c r="L135" i="1"/>
  <c r="L138" i="1" s="1"/>
  <c r="L143" i="1" s="1"/>
  <c r="K135" i="1"/>
  <c r="K138" i="1" s="1"/>
  <c r="I135" i="1"/>
  <c r="I138" i="1" s="1"/>
  <c r="I143" i="1" s="1"/>
  <c r="H135" i="1"/>
  <c r="H138" i="1" s="1"/>
  <c r="M134" i="1"/>
  <c r="J134" i="1"/>
  <c r="G134" i="1"/>
  <c r="M133" i="1"/>
  <c r="M135" i="1" s="1"/>
  <c r="J133" i="1"/>
  <c r="J135" i="1" s="1"/>
  <c r="G133" i="1"/>
  <c r="G135" i="1" s="1"/>
  <c r="O132" i="1"/>
  <c r="N132" i="1"/>
  <c r="L132" i="1"/>
  <c r="K132" i="1"/>
  <c r="I132" i="1"/>
  <c r="H132" i="1"/>
  <c r="M131" i="1"/>
  <c r="M132" i="1" s="1"/>
  <c r="J131" i="1"/>
  <c r="J132" i="1" s="1"/>
  <c r="G131" i="1"/>
  <c r="G132" i="1" s="1"/>
  <c r="O130" i="1"/>
  <c r="N130" i="1"/>
  <c r="L130" i="1"/>
  <c r="K130" i="1"/>
  <c r="I130" i="1"/>
  <c r="H130" i="1"/>
  <c r="M129" i="1"/>
  <c r="J129" i="1"/>
  <c r="G129" i="1"/>
  <c r="M128" i="1"/>
  <c r="J128" i="1"/>
  <c r="G128" i="1"/>
  <c r="M127" i="1"/>
  <c r="M130" i="1" s="1"/>
  <c r="J127" i="1"/>
  <c r="J130" i="1" s="1"/>
  <c r="G127" i="1"/>
  <c r="G130" i="1" s="1"/>
  <c r="O126" i="1"/>
  <c r="N126" i="1"/>
  <c r="M126" i="1"/>
  <c r="L126" i="1"/>
  <c r="K126" i="1"/>
  <c r="J126" i="1"/>
  <c r="I126" i="1"/>
  <c r="H126" i="1"/>
  <c r="G126" i="1"/>
  <c r="O122" i="1"/>
  <c r="N122" i="1"/>
  <c r="L122" i="1"/>
  <c r="K122" i="1"/>
  <c r="I122" i="1"/>
  <c r="H122" i="1"/>
  <c r="M121" i="1"/>
  <c r="J121" i="1"/>
  <c r="G121" i="1"/>
  <c r="M120" i="1"/>
  <c r="M122" i="1" s="1"/>
  <c r="J120" i="1"/>
  <c r="J122" i="1" s="1"/>
  <c r="G120" i="1"/>
  <c r="G122" i="1" s="1"/>
  <c r="O119" i="1"/>
  <c r="N119" i="1"/>
  <c r="L119" i="1"/>
  <c r="K119" i="1"/>
  <c r="I119" i="1"/>
  <c r="H119" i="1"/>
  <c r="M118" i="1"/>
  <c r="M119" i="1" s="1"/>
  <c r="J118" i="1"/>
  <c r="J119" i="1" s="1"/>
  <c r="G118" i="1"/>
  <c r="G119" i="1" s="1"/>
  <c r="M117" i="1"/>
  <c r="N116" i="1"/>
  <c r="M116" i="1"/>
  <c r="K116" i="1"/>
  <c r="K117" i="1" s="1"/>
  <c r="J117" i="1" s="1"/>
  <c r="J116" i="1"/>
  <c r="H116" i="1"/>
  <c r="H117" i="1" s="1"/>
  <c r="G117" i="1" s="1"/>
  <c r="G116" i="1"/>
  <c r="M115" i="1"/>
  <c r="J115" i="1"/>
  <c r="G115" i="1"/>
  <c r="M114" i="1"/>
  <c r="J114" i="1"/>
  <c r="G114" i="1"/>
  <c r="O113" i="1"/>
  <c r="N113" i="1"/>
  <c r="L113" i="1"/>
  <c r="K113" i="1"/>
  <c r="I113" i="1"/>
  <c r="H113" i="1"/>
  <c r="M112" i="1"/>
  <c r="M113" i="1" s="1"/>
  <c r="J112" i="1"/>
  <c r="J113" i="1" s="1"/>
  <c r="G112" i="1"/>
  <c r="G113" i="1" s="1"/>
  <c r="M111" i="1"/>
  <c r="J111" i="1"/>
  <c r="G111" i="1"/>
  <c r="O103" i="1"/>
  <c r="O104" i="1" s="1"/>
  <c r="N103" i="1"/>
  <c r="N104" i="1" s="1"/>
  <c r="L103" i="1"/>
  <c r="L104" i="1" s="1"/>
  <c r="K103" i="1"/>
  <c r="K104" i="1" s="1"/>
  <c r="I103" i="1"/>
  <c r="I104" i="1" s="1"/>
  <c r="H103" i="1"/>
  <c r="H104" i="1" s="1"/>
  <c r="M102" i="1"/>
  <c r="M103" i="1" s="1"/>
  <c r="M104" i="1" s="1"/>
  <c r="J102" i="1"/>
  <c r="J103" i="1" s="1"/>
  <c r="J104" i="1" s="1"/>
  <c r="G102" i="1"/>
  <c r="G103" i="1" s="1"/>
  <c r="G104" i="1" s="1"/>
  <c r="O99" i="1"/>
  <c r="O100" i="1" s="1"/>
  <c r="N99" i="1"/>
  <c r="N100" i="1" s="1"/>
  <c r="L99" i="1"/>
  <c r="L100" i="1" s="1"/>
  <c r="K99" i="1"/>
  <c r="K100" i="1" s="1"/>
  <c r="I99" i="1"/>
  <c r="I100" i="1" s="1"/>
  <c r="H99" i="1"/>
  <c r="H100" i="1" s="1"/>
  <c r="M98" i="1"/>
  <c r="M99" i="1" s="1"/>
  <c r="M100" i="1" s="1"/>
  <c r="J98" i="1"/>
  <c r="J99" i="1" s="1"/>
  <c r="J100" i="1" s="1"/>
  <c r="G98" i="1"/>
  <c r="G99" i="1" s="1"/>
  <c r="G100" i="1" s="1"/>
  <c r="O96" i="1"/>
  <c r="O97" i="1" s="1"/>
  <c r="N96" i="1"/>
  <c r="N97" i="1" s="1"/>
  <c r="L96" i="1"/>
  <c r="L97" i="1" s="1"/>
  <c r="K96" i="1"/>
  <c r="K97" i="1" s="1"/>
  <c r="I96" i="1"/>
  <c r="I97" i="1" s="1"/>
  <c r="H96" i="1"/>
  <c r="H97" i="1" s="1"/>
  <c r="J95" i="1"/>
  <c r="G95" i="1"/>
  <c r="M94" i="1"/>
  <c r="J94" i="1"/>
  <c r="G94" i="1"/>
  <c r="M93" i="1"/>
  <c r="M96" i="1" s="1"/>
  <c r="J93" i="1"/>
  <c r="J96" i="1" s="1"/>
  <c r="J97" i="1" s="1"/>
  <c r="G93" i="1"/>
  <c r="G96" i="1" s="1"/>
  <c r="O92" i="1"/>
  <c r="N92" i="1"/>
  <c r="L92" i="1"/>
  <c r="K92" i="1"/>
  <c r="I92" i="1"/>
  <c r="H92" i="1"/>
  <c r="M91" i="1"/>
  <c r="J91" i="1"/>
  <c r="G91" i="1"/>
  <c r="M90" i="1"/>
  <c r="J90" i="1"/>
  <c r="G90" i="1"/>
  <c r="M89" i="1"/>
  <c r="M92" i="1" s="1"/>
  <c r="J89" i="1"/>
  <c r="J92" i="1" s="1"/>
  <c r="G89" i="1"/>
  <c r="G92" i="1" s="1"/>
  <c r="N88" i="1"/>
  <c r="M88" i="1" s="1"/>
  <c r="L88" i="1"/>
  <c r="K88" i="1"/>
  <c r="J88" i="1" s="1"/>
  <c r="I88" i="1"/>
  <c r="H88" i="1"/>
  <c r="G88" i="1"/>
  <c r="M87" i="1"/>
  <c r="J87" i="1"/>
  <c r="G87" i="1"/>
  <c r="M86" i="1"/>
  <c r="J86" i="1"/>
  <c r="G86" i="1"/>
  <c r="M85" i="1"/>
  <c r="J85" i="1"/>
  <c r="G85" i="1"/>
  <c r="O83" i="1"/>
  <c r="O84" i="1" s="1"/>
  <c r="N83" i="1"/>
  <c r="N84" i="1" s="1"/>
  <c r="M83" i="1"/>
  <c r="L83" i="1"/>
  <c r="L84" i="1" s="1"/>
  <c r="K83" i="1"/>
  <c r="K84" i="1" s="1"/>
  <c r="I83" i="1"/>
  <c r="I84" i="1" s="1"/>
  <c r="H83" i="1"/>
  <c r="H84" i="1" s="1"/>
  <c r="M82" i="1"/>
  <c r="J82" i="1"/>
  <c r="G82" i="1"/>
  <c r="M81" i="1"/>
  <c r="J81" i="1"/>
  <c r="G81" i="1"/>
  <c r="M80" i="1"/>
  <c r="J80" i="1"/>
  <c r="G80" i="1"/>
  <c r="M79" i="1"/>
  <c r="J79" i="1"/>
  <c r="G79" i="1"/>
  <c r="M78" i="1"/>
  <c r="J78" i="1"/>
  <c r="G78" i="1"/>
  <c r="G83" i="1" s="1"/>
  <c r="N77" i="1"/>
  <c r="M77" i="1" s="1"/>
  <c r="K77" i="1"/>
  <c r="J77" i="1" s="1"/>
  <c r="H77" i="1"/>
  <c r="G77" i="1" s="1"/>
  <c r="M76" i="1"/>
  <c r="J76" i="1"/>
  <c r="G76" i="1"/>
  <c r="M75" i="1"/>
  <c r="J75" i="1"/>
  <c r="G75" i="1"/>
  <c r="M74" i="1"/>
  <c r="J74" i="1"/>
  <c r="G74" i="1"/>
  <c r="M73" i="1"/>
  <c r="J73" i="1"/>
  <c r="G73" i="1"/>
  <c r="M72" i="1"/>
  <c r="J72" i="1"/>
  <c r="G72" i="1"/>
  <c r="M71" i="1"/>
  <c r="J71" i="1"/>
  <c r="G71" i="1"/>
  <c r="L69" i="1"/>
  <c r="H69" i="1"/>
  <c r="N68" i="1"/>
  <c r="M68" i="1" s="1"/>
  <c r="K68" i="1"/>
  <c r="K69" i="1" s="1"/>
  <c r="I68" i="1"/>
  <c r="I69" i="1" s="1"/>
  <c r="H68" i="1"/>
  <c r="G68" i="1"/>
  <c r="M67" i="1"/>
  <c r="J67" i="1"/>
  <c r="G67" i="1"/>
  <c r="M66" i="1"/>
  <c r="J66" i="1"/>
  <c r="G66" i="1"/>
  <c r="M65" i="1"/>
  <c r="J65" i="1"/>
  <c r="G65" i="1"/>
  <c r="M64" i="1"/>
  <c r="J64" i="1"/>
  <c r="G64" i="1"/>
  <c r="M63" i="1"/>
  <c r="J63" i="1"/>
  <c r="G63" i="1"/>
  <c r="O62" i="1"/>
  <c r="O69" i="1" s="1"/>
  <c r="N62" i="1"/>
  <c r="L62" i="1"/>
  <c r="K62" i="1"/>
  <c r="I62" i="1"/>
  <c r="H62" i="1"/>
  <c r="M61" i="1"/>
  <c r="J61" i="1"/>
  <c r="G61" i="1"/>
  <c r="M60" i="1"/>
  <c r="J60" i="1"/>
  <c r="G60" i="1"/>
  <c r="M59" i="1"/>
  <c r="J59" i="1"/>
  <c r="G59" i="1"/>
  <c r="M58" i="1"/>
  <c r="J58" i="1"/>
  <c r="G58" i="1"/>
  <c r="M57" i="1"/>
  <c r="M56" i="1"/>
  <c r="M62" i="1" s="1"/>
  <c r="J56" i="1"/>
  <c r="J62" i="1" s="1"/>
  <c r="G56" i="1"/>
  <c r="G62" i="1" s="1"/>
  <c r="O52" i="1"/>
  <c r="K52" i="1"/>
  <c r="I52" i="1"/>
  <c r="O49" i="1"/>
  <c r="N49" i="1"/>
  <c r="N52" i="1" s="1"/>
  <c r="L49" i="1"/>
  <c r="L52" i="1" s="1"/>
  <c r="K49" i="1"/>
  <c r="I49" i="1"/>
  <c r="H49" i="1"/>
  <c r="H52" i="1" s="1"/>
  <c r="J48" i="1"/>
  <c r="J49" i="1" s="1"/>
  <c r="J52" i="1" s="1"/>
  <c r="G48" i="1"/>
  <c r="M47" i="1"/>
  <c r="M49" i="1" s="1"/>
  <c r="M52" i="1" s="1"/>
  <c r="J47" i="1"/>
  <c r="G47" i="1"/>
  <c r="G49" i="1" s="1"/>
  <c r="G52" i="1" s="1"/>
  <c r="N46" i="1"/>
  <c r="L46" i="1"/>
  <c r="J46" i="1"/>
  <c r="H46" i="1"/>
  <c r="O45" i="1"/>
  <c r="O46" i="1" s="1"/>
  <c r="N45" i="1"/>
  <c r="M45" i="1"/>
  <c r="M46" i="1" s="1"/>
  <c r="L45" i="1"/>
  <c r="K45" i="1"/>
  <c r="K46" i="1" s="1"/>
  <c r="J45" i="1"/>
  <c r="I45" i="1"/>
  <c r="I46" i="1" s="1"/>
  <c r="H45" i="1"/>
  <c r="G45" i="1"/>
  <c r="G46" i="1" s="1"/>
  <c r="O42" i="1"/>
  <c r="O43" i="1" s="1"/>
  <c r="N42" i="1"/>
  <c r="L42" i="1"/>
  <c r="K42" i="1"/>
  <c r="K43" i="1" s="1"/>
  <c r="I42" i="1"/>
  <c r="I43" i="1" s="1"/>
  <c r="H42" i="1"/>
  <c r="M41" i="1"/>
  <c r="J41" i="1"/>
  <c r="G41" i="1"/>
  <c r="M40" i="1"/>
  <c r="M42" i="1" s="1"/>
  <c r="J40" i="1"/>
  <c r="J42" i="1" s="1"/>
  <c r="G40" i="1"/>
  <c r="G42" i="1" s="1"/>
  <c r="O39" i="1"/>
  <c r="N39" i="1"/>
  <c r="N43" i="1" s="1"/>
  <c r="L39" i="1"/>
  <c r="L43" i="1" s="1"/>
  <c r="K39" i="1"/>
  <c r="I39" i="1"/>
  <c r="H39" i="1"/>
  <c r="H43" i="1" s="1"/>
  <c r="M38" i="1"/>
  <c r="J38" i="1"/>
  <c r="G38" i="1"/>
  <c r="M37" i="1"/>
  <c r="M39" i="1" s="1"/>
  <c r="J37" i="1"/>
  <c r="J39" i="1" s="1"/>
  <c r="G37" i="1"/>
  <c r="G39" i="1" s="1"/>
  <c r="O36" i="1"/>
  <c r="I36" i="1"/>
  <c r="O35" i="1"/>
  <c r="N35" i="1"/>
  <c r="N36" i="1" s="1"/>
  <c r="L35" i="1"/>
  <c r="L36" i="1" s="1"/>
  <c r="K35" i="1"/>
  <c r="I35" i="1"/>
  <c r="H35" i="1"/>
  <c r="H36" i="1" s="1"/>
  <c r="M34" i="1"/>
  <c r="J34" i="1"/>
  <c r="G34" i="1"/>
  <c r="M33" i="1"/>
  <c r="J33" i="1"/>
  <c r="J35" i="1" s="1"/>
  <c r="G33" i="1"/>
  <c r="M32" i="1"/>
  <c r="M35" i="1" s="1"/>
  <c r="J32" i="1"/>
  <c r="G32" i="1"/>
  <c r="G35" i="1" s="1"/>
  <c r="G36" i="1" s="1"/>
  <c r="M31" i="1"/>
  <c r="K31" i="1"/>
  <c r="K36" i="1" s="1"/>
  <c r="H31" i="1"/>
  <c r="G31" i="1" s="1"/>
  <c r="M30" i="1"/>
  <c r="J30" i="1"/>
  <c r="G30" i="1"/>
  <c r="M29" i="1"/>
  <c r="J29" i="1"/>
  <c r="J31" i="1" s="1"/>
  <c r="O28" i="1"/>
  <c r="N28" i="1"/>
  <c r="M28" i="1" s="1"/>
  <c r="L28" i="1"/>
  <c r="K28" i="1"/>
  <c r="J28" i="1"/>
  <c r="I28" i="1"/>
  <c r="H28" i="1"/>
  <c r="G28" i="1" s="1"/>
  <c r="M27" i="1"/>
  <c r="J27" i="1"/>
  <c r="G27" i="1"/>
  <c r="M26" i="1"/>
  <c r="J26" i="1"/>
  <c r="G26" i="1"/>
  <c r="M25" i="1"/>
  <c r="J25" i="1"/>
  <c r="G25" i="1"/>
  <c r="M24" i="1"/>
  <c r="J24" i="1"/>
  <c r="G24" i="1"/>
  <c r="M23" i="1"/>
  <c r="J23" i="1"/>
  <c r="G23" i="1"/>
  <c r="M22" i="1"/>
  <c r="J22" i="1"/>
  <c r="G22" i="1"/>
  <c r="M21" i="1"/>
  <c r="J21" i="1"/>
  <c r="G21" i="1"/>
  <c r="M20" i="1"/>
  <c r="J20" i="1"/>
  <c r="G20" i="1"/>
  <c r="M19" i="1"/>
  <c r="J19" i="1"/>
  <c r="G19" i="1"/>
  <c r="O18" i="1"/>
  <c r="N18" i="1"/>
  <c r="L18" i="1"/>
  <c r="K18" i="1"/>
  <c r="I18" i="1"/>
  <c r="H18" i="1"/>
  <c r="O17" i="1"/>
  <c r="N17" i="1"/>
  <c r="L17" i="1"/>
  <c r="K17" i="1"/>
  <c r="I17" i="1"/>
  <c r="H17" i="1"/>
  <c r="M16" i="1"/>
  <c r="J16" i="1"/>
  <c r="G16" i="1"/>
  <c r="M15" i="1"/>
  <c r="M17" i="1" s="1"/>
  <c r="J15" i="1"/>
  <c r="G15" i="1"/>
  <c r="G17" i="1" s="1"/>
  <c r="M14" i="1"/>
  <c r="M18" i="1" s="1"/>
  <c r="J14" i="1"/>
  <c r="J17" i="1" s="1"/>
  <c r="G14" i="1"/>
  <c r="G18" i="1" s="1"/>
  <c r="O13" i="1"/>
  <c r="N13" i="1"/>
  <c r="L13" i="1"/>
  <c r="K13" i="1"/>
  <c r="I13" i="1"/>
  <c r="H13" i="1"/>
  <c r="O12" i="1"/>
  <c r="N12" i="1"/>
  <c r="L12" i="1"/>
  <c r="K12" i="1"/>
  <c r="I12" i="1"/>
  <c r="H12" i="1"/>
  <c r="M11" i="1"/>
  <c r="J11" i="1"/>
  <c r="G11" i="1"/>
  <c r="M10" i="1"/>
  <c r="J10" i="1"/>
  <c r="G10" i="1"/>
  <c r="M9" i="1"/>
  <c r="J9" i="1"/>
  <c r="G9" i="1"/>
  <c r="M8" i="1"/>
  <c r="J8" i="1"/>
  <c r="J12" i="1" s="1"/>
  <c r="G8" i="1"/>
  <c r="M7" i="1"/>
  <c r="M12" i="1" s="1"/>
  <c r="J7" i="1"/>
  <c r="J13" i="1" s="1"/>
  <c r="G7" i="1"/>
  <c r="G12" i="1" s="1"/>
  <c r="G43" i="1" l="1"/>
  <c r="M43" i="1"/>
  <c r="H53" i="1"/>
  <c r="N53" i="1"/>
  <c r="I53" i="1"/>
  <c r="O53" i="1"/>
  <c r="G69" i="1"/>
  <c r="M69" i="1"/>
  <c r="M36" i="1"/>
  <c r="J36" i="1"/>
  <c r="J43" i="1"/>
  <c r="G53" i="1"/>
  <c r="J53" i="1"/>
  <c r="L53" i="1"/>
  <c r="K53" i="1"/>
  <c r="G13" i="1"/>
  <c r="M13" i="1"/>
  <c r="M53" i="1" s="1"/>
  <c r="J18" i="1"/>
  <c r="N69" i="1"/>
  <c r="M84" i="1"/>
  <c r="I105" i="1"/>
  <c r="L105" i="1"/>
  <c r="O105" i="1"/>
  <c r="H143" i="1"/>
  <c r="K143" i="1"/>
  <c r="J138" i="1"/>
  <c r="J143" i="1" s="1"/>
  <c r="G149" i="1"/>
  <c r="M149" i="1"/>
  <c r="J158" i="1"/>
  <c r="G164" i="1"/>
  <c r="M164" i="1"/>
  <c r="I165" i="1"/>
  <c r="I166" i="1" s="1"/>
  <c r="I167" i="1" s="1"/>
  <c r="L165" i="1"/>
  <c r="L166" i="1" s="1"/>
  <c r="L167" i="1" s="1"/>
  <c r="O165" i="1"/>
  <c r="O166" i="1" s="1"/>
  <c r="O167" i="1" s="1"/>
  <c r="J180" i="1"/>
  <c r="I180" i="1"/>
  <c r="L180" i="1"/>
  <c r="O180" i="1"/>
  <c r="J211" i="1"/>
  <c r="J68" i="1"/>
  <c r="J69" i="1" s="1"/>
  <c r="G84" i="1"/>
  <c r="G97" i="1"/>
  <c r="G105" i="1" s="1"/>
  <c r="M97" i="1"/>
  <c r="M105" i="1" s="1"/>
  <c r="H105" i="1"/>
  <c r="K105" i="1"/>
  <c r="N105" i="1"/>
  <c r="G138" i="1"/>
  <c r="G143" i="1" s="1"/>
  <c r="M138" i="1"/>
  <c r="M143" i="1" s="1"/>
  <c r="J149" i="1"/>
  <c r="G158" i="1"/>
  <c r="M158" i="1"/>
  <c r="J164" i="1"/>
  <c r="J165" i="1" s="1"/>
  <c r="H165" i="1"/>
  <c r="H166" i="1" s="1"/>
  <c r="H167" i="1" s="1"/>
  <c r="K165" i="1"/>
  <c r="K166" i="1" s="1"/>
  <c r="K167" i="1" s="1"/>
  <c r="N165" i="1"/>
  <c r="N166" i="1" s="1"/>
  <c r="N167" i="1" s="1"/>
  <c r="G180" i="1"/>
  <c r="M180" i="1"/>
  <c r="H180" i="1"/>
  <c r="K180" i="1"/>
  <c r="N180" i="1"/>
  <c r="G211" i="1"/>
  <c r="M211" i="1"/>
  <c r="J227" i="1"/>
  <c r="I227" i="1"/>
  <c r="L227" i="1"/>
  <c r="G236" i="1"/>
  <c r="M236" i="1"/>
  <c r="G227" i="1"/>
  <c r="H227" i="1"/>
  <c r="K227" i="1"/>
  <c r="N227" i="1"/>
  <c r="M226" i="1"/>
  <c r="M227" i="1" s="1"/>
  <c r="O227" i="1"/>
  <c r="J236" i="1"/>
  <c r="J83" i="1"/>
  <c r="J84" i="1" s="1"/>
  <c r="J105" i="1" s="1"/>
  <c r="G265" i="1"/>
  <c r="M265" i="1"/>
  <c r="H265" i="1"/>
  <c r="K265" i="1"/>
  <c r="N265" i="1"/>
  <c r="H275" i="1"/>
  <c r="H276" i="1" s="1"/>
  <c r="H289" i="1" s="1"/>
  <c r="K275" i="1"/>
  <c r="K276" i="1" s="1"/>
  <c r="K289" i="1" s="1"/>
  <c r="N275" i="1"/>
  <c r="N276" i="1" s="1"/>
  <c r="N289" i="1" s="1"/>
  <c r="N288" i="1"/>
  <c r="G302" i="1"/>
  <c r="M302" i="1"/>
  <c r="G319" i="1"/>
  <c r="M319" i="1"/>
  <c r="G342" i="1"/>
  <c r="G343" i="1" s="1"/>
  <c r="G344" i="1" s="1"/>
  <c r="M342" i="1"/>
  <c r="M343" i="1" s="1"/>
  <c r="M344" i="1" s="1"/>
  <c r="I342" i="1"/>
  <c r="I343" i="1" s="1"/>
  <c r="I344" i="1" s="1"/>
  <c r="L342" i="1"/>
  <c r="L343" i="1" s="1"/>
  <c r="L344" i="1" s="1"/>
  <c r="O342" i="1"/>
  <c r="O343" i="1" s="1"/>
  <c r="O344" i="1" s="1"/>
  <c r="G374" i="1"/>
  <c r="M374" i="1"/>
  <c r="G404" i="1"/>
  <c r="M404" i="1"/>
  <c r="I418" i="1"/>
  <c r="I419" i="1" s="1"/>
  <c r="I420" i="1" s="1"/>
  <c r="J265" i="1"/>
  <c r="I265" i="1"/>
  <c r="L265" i="1"/>
  <c r="O265" i="1"/>
  <c r="G270" i="1"/>
  <c r="G275" i="1" s="1"/>
  <c r="G276" i="1" s="1"/>
  <c r="G289" i="1" s="1"/>
  <c r="M270" i="1"/>
  <c r="M275" i="1" s="1"/>
  <c r="M276" i="1" s="1"/>
  <c r="J275" i="1"/>
  <c r="J276" i="1" s="1"/>
  <c r="J289" i="1" s="1"/>
  <c r="I275" i="1"/>
  <c r="I276" i="1" s="1"/>
  <c r="I289" i="1" s="1"/>
  <c r="L275" i="1"/>
  <c r="L276" i="1" s="1"/>
  <c r="L289" i="1" s="1"/>
  <c r="O275" i="1"/>
  <c r="O276" i="1" s="1"/>
  <c r="O289" i="1" s="1"/>
  <c r="M287" i="1"/>
  <c r="J302" i="1"/>
  <c r="J319" i="1"/>
  <c r="J338" i="1"/>
  <c r="J342" i="1" s="1"/>
  <c r="J343" i="1" s="1"/>
  <c r="J344" i="1" s="1"/>
  <c r="H342" i="1"/>
  <c r="H343" i="1" s="1"/>
  <c r="H344" i="1" s="1"/>
  <c r="K342" i="1"/>
  <c r="K343" i="1" s="1"/>
  <c r="K344" i="1" s="1"/>
  <c r="N342" i="1"/>
  <c r="N343" i="1" s="1"/>
  <c r="N344" i="1" s="1"/>
  <c r="J359" i="1"/>
  <c r="G364" i="1"/>
  <c r="G418" i="1" s="1"/>
  <c r="G419" i="1" s="1"/>
  <c r="G420" i="1" s="1"/>
  <c r="M364" i="1"/>
  <c r="M418" i="1" s="1"/>
  <c r="M419" i="1" s="1"/>
  <c r="M420" i="1" s="1"/>
  <c r="J374" i="1"/>
  <c r="J404" i="1"/>
  <c r="J418" i="1"/>
  <c r="J419" i="1" s="1"/>
  <c r="J420" i="1" s="1"/>
  <c r="H418" i="1"/>
  <c r="H419" i="1" s="1"/>
  <c r="H420" i="1" s="1"/>
  <c r="K418" i="1"/>
  <c r="K419" i="1" s="1"/>
  <c r="K420" i="1" s="1"/>
  <c r="O418" i="1"/>
  <c r="O419" i="1" s="1"/>
  <c r="O420" i="1" s="1"/>
  <c r="J442" i="1"/>
  <c r="J450" i="1"/>
  <c r="G471" i="1"/>
  <c r="G472" i="1" s="1"/>
  <c r="G473" i="1" s="1"/>
  <c r="M471" i="1"/>
  <c r="H472" i="1"/>
  <c r="H473" i="1" s="1"/>
  <c r="K472" i="1"/>
  <c r="K473" i="1" s="1"/>
  <c r="N472" i="1"/>
  <c r="N473" i="1" s="1"/>
  <c r="L418" i="1"/>
  <c r="L419" i="1" s="1"/>
  <c r="L420" i="1" s="1"/>
  <c r="N418" i="1"/>
  <c r="N419" i="1" s="1"/>
  <c r="N420" i="1" s="1"/>
  <c r="M450" i="1"/>
  <c r="J471" i="1"/>
  <c r="J472" i="1" s="1"/>
  <c r="I472" i="1"/>
  <c r="I473" i="1" s="1"/>
  <c r="L472" i="1"/>
  <c r="L473" i="1" s="1"/>
  <c r="O472" i="1"/>
  <c r="O473" i="1" s="1"/>
  <c r="G480" i="1"/>
  <c r="G481" i="1" s="1"/>
  <c r="G482" i="1" s="1"/>
  <c r="G483" i="1" s="1"/>
  <c r="M480" i="1"/>
  <c r="M481" i="1" s="1"/>
  <c r="M482" i="1" s="1"/>
  <c r="I483" i="1"/>
  <c r="L483" i="1"/>
  <c r="O483" i="1"/>
  <c r="G498" i="1"/>
  <c r="G499" i="1" s="1"/>
  <c r="M498" i="1"/>
  <c r="M499" i="1" s="1"/>
  <c r="I498" i="1"/>
  <c r="I499" i="1" s="1"/>
  <c r="L498" i="1"/>
  <c r="L499" i="1" s="1"/>
  <c r="O498" i="1"/>
  <c r="O499" i="1" s="1"/>
  <c r="J506" i="1"/>
  <c r="J507" i="1" s="1"/>
  <c r="J508" i="1" s="1"/>
  <c r="J480" i="1"/>
  <c r="J481" i="1" s="1"/>
  <c r="J482" i="1" s="1"/>
  <c r="H483" i="1"/>
  <c r="K483" i="1"/>
  <c r="N483" i="1"/>
  <c r="J498" i="1"/>
  <c r="J499" i="1" s="1"/>
  <c r="H498" i="1"/>
  <c r="H499" i="1" s="1"/>
  <c r="H509" i="1" s="1"/>
  <c r="K498" i="1"/>
  <c r="K499" i="1" s="1"/>
  <c r="K509" i="1" s="1"/>
  <c r="N498" i="1"/>
  <c r="N499" i="1" s="1"/>
  <c r="N509" i="1" s="1"/>
  <c r="G506" i="1"/>
  <c r="G507" i="1" s="1"/>
  <c r="G508" i="1" s="1"/>
  <c r="G509" i="1" s="1"/>
  <c r="M506" i="1"/>
  <c r="M507" i="1" s="1"/>
  <c r="M508" i="1" s="1"/>
  <c r="M509" i="1" s="1"/>
  <c r="I509" i="1"/>
  <c r="L509" i="1"/>
  <c r="O509" i="1"/>
  <c r="J473" i="1" l="1"/>
  <c r="M472" i="1"/>
  <c r="M289" i="1"/>
  <c r="M288" i="1"/>
  <c r="J166" i="1"/>
  <c r="J167" i="1" s="1"/>
  <c r="M165" i="1"/>
  <c r="M166" i="1" s="1"/>
  <c r="M167" i="1" s="1"/>
  <c r="J483" i="1"/>
  <c r="J509" i="1"/>
  <c r="M473" i="1"/>
  <c r="M483" i="1" s="1"/>
  <c r="G165" i="1"/>
  <c r="G166" i="1" s="1"/>
  <c r="G167" i="1" s="1"/>
</calcChain>
</file>

<file path=xl/sharedStrings.xml><?xml version="1.0" encoding="utf-8"?>
<sst xmlns="http://schemas.openxmlformats.org/spreadsheetml/2006/main" count="2347" uniqueCount="943">
  <si>
    <t>(тис. грн.)</t>
  </si>
  <si>
    <t>Актив/
пасив</t>
  </si>
  <si>
    <t>Обороти</t>
  </si>
  <si>
    <t>Сальдо</t>
  </si>
  <si>
    <t>Група</t>
  </si>
  <si>
    <t>Рахунок</t>
  </si>
  <si>
    <t>Назва класу/розділу/групи/рахунку</t>
  </si>
  <si>
    <t>дебет</t>
  </si>
  <si>
    <t>кредит</t>
  </si>
  <si>
    <t>усього</t>
  </si>
  <si>
    <t>НВ</t>
  </si>
  <si>
    <t>ІВ</t>
  </si>
  <si>
    <t>100</t>
  </si>
  <si>
    <t>Банкноти та монети</t>
  </si>
  <si>
    <t>1001</t>
  </si>
  <si>
    <t>Банкноти та монети в касі банку</t>
  </si>
  <si>
    <t>А</t>
  </si>
  <si>
    <t>1002</t>
  </si>
  <si>
    <t>Банкноти та монети в касі відділень банку</t>
  </si>
  <si>
    <t>1004</t>
  </si>
  <si>
    <t>Банкноти та монети в банкоматах</t>
  </si>
  <si>
    <t>1005</t>
  </si>
  <si>
    <t>Банкноти та монети, інкасовані до перерахування</t>
  </si>
  <si>
    <t>1007</t>
  </si>
  <si>
    <t>Банкноти та монети в дорозі</t>
  </si>
  <si>
    <t>Група 100 - Усього</t>
  </si>
  <si>
    <t>Розділ 10 - Усього</t>
  </si>
  <si>
    <t>Готівкові кошти</t>
  </si>
  <si>
    <t>110</t>
  </si>
  <si>
    <t>Банківські метали</t>
  </si>
  <si>
    <t>1101</t>
  </si>
  <si>
    <t>Банківські метали в банку</t>
  </si>
  <si>
    <t>1102</t>
  </si>
  <si>
    <t>Банківські метали у відділенні банку</t>
  </si>
  <si>
    <t>1107</t>
  </si>
  <si>
    <t>Банківські метали в дорозі</t>
  </si>
  <si>
    <t>Група 110 - Усього</t>
  </si>
  <si>
    <t>Розділ 11 - Усього</t>
  </si>
  <si>
    <t>120</t>
  </si>
  <si>
    <t>Кошти на вимогу в Національному банку України</t>
  </si>
  <si>
    <t>1200</t>
  </si>
  <si>
    <t>Кореспондентський рахунок банку в Національному банку України</t>
  </si>
  <si>
    <t>Група 120 - Усього</t>
  </si>
  <si>
    <t>Розділ 12 - Усього</t>
  </si>
  <si>
    <t>Кошти в Національному банку України</t>
  </si>
  <si>
    <t>140</t>
  </si>
  <si>
    <t>Боргові цiннi папери, що рефінансуються Національним банком України, які обліковуються за справедлиою вартістю через прибутки/збитки</t>
  </si>
  <si>
    <t>1400</t>
  </si>
  <si>
    <t>Облігації внутрішньої державної позики, що рефінансуються Національним банком України, які обліковуються за справедливою вартістю через прибутки/збитки</t>
  </si>
  <si>
    <t>1405</t>
  </si>
  <si>
    <t>Переоцінка боргових цiнних паперів, що рефінансуються Національним банком України, які обліковуються за справедливою вартістю через прибутки/збитки</t>
  </si>
  <si>
    <t>П</t>
  </si>
  <si>
    <t>1406</t>
  </si>
  <si>
    <t>Неамортизований дисконт за борговими цiнними паперами, що рефінансуються Національним банком України, які обліковуються за справедливою вартістю через прибутки/збитки</t>
  </si>
  <si>
    <t>1408</t>
  </si>
  <si>
    <t>Нараховані доходи за борговими цiнними паперами, що рефінансуються Національним банком України, які обліковуються за справедливою вартістю через прибутки/збитки</t>
  </si>
  <si>
    <t>Група 140 - Усього</t>
  </si>
  <si>
    <t>143</t>
  </si>
  <si>
    <t>Депозитні сертифікати Національного банку України, розміщені в банках України, що обліковуються за справедливою вартістю через інший сукупний дохід</t>
  </si>
  <si>
    <t>1430</t>
  </si>
  <si>
    <t>1438</t>
  </si>
  <si>
    <t>Нарахованi доходи за депозитними сертифікатами Національного банку України, розміщеними в банках України, що обліковуються за справедливою вартістю через інший сукупний дохід</t>
  </si>
  <si>
    <t>Група 143 - Усього</t>
  </si>
  <si>
    <t>Депозитні сертифікати Національного банку України, розміщені в банках України, що обліковуються за амортизованою собівартістю</t>
  </si>
  <si>
    <t>Неамортизована премія/дисконт за депозитними сертифікатами Національного банку України, розміщеними в банках України, що обліковуються за амортизованою собівартістю</t>
  </si>
  <si>
    <t>Нарахованi доходи за депозитними сертифікатами Національного банку України, розміщеними в банках України, що обліковуються за амортизованою собівартістю</t>
  </si>
  <si>
    <t>Група 144 - Усього</t>
  </si>
  <si>
    <t>Розділ 14 - Усього</t>
  </si>
  <si>
    <t>Казначейськi та iншi цiннi папери, що рефiнансуються Нацiональним банком України, та боргові фінансові інструмети, випущенi Національним банком України</t>
  </si>
  <si>
    <t>150</t>
  </si>
  <si>
    <t>Кошти на вимогу в інших банках</t>
  </si>
  <si>
    <t>1500</t>
  </si>
  <si>
    <t>Кореспондентські рахунки, що відкриті в інших банках</t>
  </si>
  <si>
    <t>1502</t>
  </si>
  <si>
    <t>Кошти банків у розрахунках</t>
  </si>
  <si>
    <t>Група 150 - Усього</t>
  </si>
  <si>
    <t>152</t>
  </si>
  <si>
    <t>Кредити, що надані іншим банкам, які обліковуються за амортизованою собівартістю</t>
  </si>
  <si>
    <t>1521</t>
  </si>
  <si>
    <t>Кредити овернайт, що надані іншим банкам,які обліковуються за амортизованою собівартістю</t>
  </si>
  <si>
    <t>1528</t>
  </si>
  <si>
    <t>Нараховані доходи за кредитами, що надані іншим банкам, які обліковуються за амортизованою собівартістю</t>
  </si>
  <si>
    <t>Група 152 - Усього</t>
  </si>
  <si>
    <t>Розділ 15 - Усього</t>
  </si>
  <si>
    <t>Кошти в інших банках</t>
  </si>
  <si>
    <t>160</t>
  </si>
  <si>
    <t>Кошти на вимогу інших банків</t>
  </si>
  <si>
    <t>1600</t>
  </si>
  <si>
    <t>Кореспондентські рахунки інших банків</t>
  </si>
  <si>
    <t>Група 160 - Усього</t>
  </si>
  <si>
    <t>Розділ 16 - Усього</t>
  </si>
  <si>
    <t>Кошти інших банків</t>
  </si>
  <si>
    <t>181</t>
  </si>
  <si>
    <t>Дебiторська заборгованiсть за операцiями з банками</t>
  </si>
  <si>
    <t>1811</t>
  </si>
  <si>
    <t>Дебiторська заборгованiсть за операцiями з готiвкою</t>
  </si>
  <si>
    <t>1819</t>
  </si>
  <si>
    <t>Інша дебiторська заборгованiсть за операціями з банками</t>
  </si>
  <si>
    <t>Група 181 - Усього</t>
  </si>
  <si>
    <t>189</t>
  </si>
  <si>
    <t>Резерви пiд дебiторську заборгованiсть за операціями з банками</t>
  </si>
  <si>
    <t>1890</t>
  </si>
  <si>
    <t>Група 189 - Усього</t>
  </si>
  <si>
    <t>Розділ 18 - Усього</t>
  </si>
  <si>
    <t>Казначейські та міжбанківські операції</t>
  </si>
  <si>
    <t>206</t>
  </si>
  <si>
    <t>Кредити в поточну діяльність, що надані суб'єктам господарювання, які обліковуються за амортизованою собівартістю</t>
  </si>
  <si>
    <t>2060</t>
  </si>
  <si>
    <t>Кошти банків у розрахунках у суб'єктів господарювання</t>
  </si>
  <si>
    <t>2062</t>
  </si>
  <si>
    <t>Короткострокові кредити в поточну діяльність, що надані суб'єктам господарювання</t>
  </si>
  <si>
    <t>2063</t>
  </si>
  <si>
    <t>2066</t>
  </si>
  <si>
    <t>Неамортизована премія/дисконт за кредитами в поточну діяльність, що надані суб'єктам господарювання, які обліковуються за амортизованою собівартістю</t>
  </si>
  <si>
    <t>2068</t>
  </si>
  <si>
    <t>Нараховані доходи за кредитами в поточну діяльність, що надані суб'єктам господарювання, які обліковуються за амортизованою собівартістю</t>
  </si>
  <si>
    <t>2069</t>
  </si>
  <si>
    <t>Резерв за кредитами в поточну діяльність, що надані суб'єктам господарювання, які обліковуються за амортизованою собівартістю                                                                  '</t>
  </si>
  <si>
    <t>Група 206 - Усього</t>
  </si>
  <si>
    <t>208</t>
  </si>
  <si>
    <t>Iпотечнi кредити, що наданi суб'єктам господарювання</t>
  </si>
  <si>
    <t>2083</t>
  </si>
  <si>
    <t>Іпотечні кредити, що надані суб'єктам господарювання, які обліковуються за амортизованою собівартістю</t>
  </si>
  <si>
    <t>2086</t>
  </si>
  <si>
    <t>Неамортизована премія/дисконт за іпотечними кредитами, що надані суб'єктам господарювання, які обліковуються за амортизованою собівартістю</t>
  </si>
  <si>
    <t>2088</t>
  </si>
  <si>
    <t>Нараховані доходи за іпотечними кредитами, що надані суб'єктам господарювання, які обліковуються за амортизованою собівартістю</t>
  </si>
  <si>
    <t>2089</t>
  </si>
  <si>
    <t>Резерв за іпотечними кредитами, що надані суб'єктам господарювання, які обліковуються за амортизованою собівартістю</t>
  </si>
  <si>
    <t>Група 208 - Усього</t>
  </si>
  <si>
    <t>Розділ 20 - Усього</t>
  </si>
  <si>
    <t>Кредити, що надані суб'єктам господарювання, які обліковуються за амортизованою собівартістю</t>
  </si>
  <si>
    <t>220</t>
  </si>
  <si>
    <t>Кредити на поточні потреби, що надані фізичним особам</t>
  </si>
  <si>
    <t>2202</t>
  </si>
  <si>
    <t>Короткострокові кредити на поточні потреби, що надані фізичним особам</t>
  </si>
  <si>
    <t>2203</t>
  </si>
  <si>
    <t>Кредити на поточні потреби, що надані фізичним особам, які обліковуються за амортизованою собівартістю</t>
  </si>
  <si>
    <t>2206</t>
  </si>
  <si>
    <t>Неамортизована премія/дисконт за кредитами на поточні потреби, що надані фізичним особам, які обліковуються за амортизованою собівартістю</t>
  </si>
  <si>
    <t>2208</t>
  </si>
  <si>
    <t>Нараховані доходи за кредитами на поточні потреби, що надані фізичним особам, які обліковуються за амортизованою собівартістю</t>
  </si>
  <si>
    <t>2209</t>
  </si>
  <si>
    <t>Резерв за кредитами на поточні потреби, що надані фізичним особам, які обліковуються за амортизованою собівартістю</t>
  </si>
  <si>
    <t>Група 220 - Усього</t>
  </si>
  <si>
    <t>223</t>
  </si>
  <si>
    <t>Iпотечнi кредити, що наданi фiзичним особам</t>
  </si>
  <si>
    <t>2233</t>
  </si>
  <si>
    <t>Іпотечні кредити, що надані фізичним особам, які обліковуються за амортизованою собівартістю</t>
  </si>
  <si>
    <t>2236</t>
  </si>
  <si>
    <t>Неамортизована премія/дисконт за іпотечними кредитами, що надані фізичним особам, які обліковуються за амортизованою собівартістю</t>
  </si>
  <si>
    <t>2238</t>
  </si>
  <si>
    <t>Нараховані доходи за іпотечними кредитами, що надані фізичним особам, які обліковуються за амортизованою собівартістю</t>
  </si>
  <si>
    <t>2239</t>
  </si>
  <si>
    <t>Резерв за іпотечними кредитами, що надані фізичним особам, які обліковуються за амортизованою собівартістю</t>
  </si>
  <si>
    <t>Група 223 - Усього</t>
  </si>
  <si>
    <t>Розділ 22 - Усього</t>
  </si>
  <si>
    <t>Кредити, що надані фізичним особам</t>
  </si>
  <si>
    <t>260</t>
  </si>
  <si>
    <t>Кошти на вимогу суб'єктів господарювання</t>
  </si>
  <si>
    <t>2600</t>
  </si>
  <si>
    <t>2607</t>
  </si>
  <si>
    <t>Нараховані доходи за кредитами овердрафт, що надані суб'єктам господарювання</t>
  </si>
  <si>
    <t>2609</t>
  </si>
  <si>
    <t>Резерв за коштами на вимогу суб'єктів господарювання </t>
  </si>
  <si>
    <t>Група 260 - Усього</t>
  </si>
  <si>
    <t>262</t>
  </si>
  <si>
    <t>Кошти на вимогу фізичних осіб</t>
  </si>
  <si>
    <t>2625</t>
  </si>
  <si>
    <t>Кошти на вимогу фізичних осіб для здiйснення операцiй з використанням платіжних карток</t>
  </si>
  <si>
    <t>2627</t>
  </si>
  <si>
    <t>Нараховані доходи за кредитами овердрафт, що надані фізичним особам</t>
  </si>
  <si>
    <t>2629</t>
  </si>
  <si>
    <t>Резерв за коштами на вимогу фізичних осіб</t>
  </si>
  <si>
    <t>Група 262 - Усього</t>
  </si>
  <si>
    <t>265</t>
  </si>
  <si>
    <t>Кошти небанківських фінансових установ</t>
  </si>
  <si>
    <t>2650</t>
  </si>
  <si>
    <t>Кошти на вимогу небанківських фінансових установ</t>
  </si>
  <si>
    <t>2657</t>
  </si>
  <si>
    <t>Нараховані доходи за кредитами овердрафт, що надані небанківським фінансовим установам</t>
  </si>
  <si>
    <t>2659</t>
  </si>
  <si>
    <t>Резерв за коштами небанківських фінансових установ</t>
  </si>
  <si>
    <t>Група 265 - Усього</t>
  </si>
  <si>
    <t>Розділ 26 - Усього</t>
  </si>
  <si>
    <t>Кошти клієнтів банку</t>
  </si>
  <si>
    <t>280</t>
  </si>
  <si>
    <t>Дебіторська заборгованість за операціями з клієнтами банку</t>
  </si>
  <si>
    <t>2809</t>
  </si>
  <si>
    <t>Iнша дебіторська заборгованість за операціями з клієнтами банку</t>
  </si>
  <si>
    <t>Група 280 - Усього</t>
  </si>
  <si>
    <t>Розділ 28 - Усього</t>
  </si>
  <si>
    <t>292</t>
  </si>
  <si>
    <t>Транзитні рахунки за операціями з клієнтами банку</t>
  </si>
  <si>
    <t>2920</t>
  </si>
  <si>
    <t>Транзитний рахунок за операціями, здійсненими через банкомат</t>
  </si>
  <si>
    <t>2924</t>
  </si>
  <si>
    <t>Транзитний рахунок за операцiями, здiйсненими з використанням платiжних карток</t>
  </si>
  <si>
    <t>Група 292 - Усього</t>
  </si>
  <si>
    <t>Розділ 29 - Усього</t>
  </si>
  <si>
    <t>Кредиторська заборгованість і транзитні рахунки за операціями з клієнтами банку</t>
  </si>
  <si>
    <t>Операції з клієнтами</t>
  </si>
  <si>
    <t>301</t>
  </si>
  <si>
    <t>Боргові цінні папери, які обліковуються за справедливою вартістю через прибутки/збитки</t>
  </si>
  <si>
    <t>3014</t>
  </si>
  <si>
    <t>Боргові цінні папери нефінансових підприємств, які обліковуються за справедливою вартістю через прибутки/збитки</t>
  </si>
  <si>
    <t>3015</t>
  </si>
  <si>
    <t>Переоцінка боргових цінних паперів, які обліковуються за справедливою вартістю через прибутки/збитки</t>
  </si>
  <si>
    <t>3016</t>
  </si>
  <si>
    <t>Неамортизована премія/дисконт за борговими цінними паперами, які обліковуються за справедливою вартістю через прибутки/збитки</t>
  </si>
  <si>
    <t>3018</t>
  </si>
  <si>
    <t>Нараховані доходи за борговими цінними паперами, які обліковуються за справедливою вартістю через прибутки/збитки</t>
  </si>
  <si>
    <t>Група 301 - Усього</t>
  </si>
  <si>
    <t>304</t>
  </si>
  <si>
    <t>Похідні фінансові активи, що оцінюються за справедливою вартістю через прибутки/збитки</t>
  </si>
  <si>
    <t>3043</t>
  </si>
  <si>
    <t>Активи за валютними своп-контрактами, які обліковуються за справедливою вартістю через прибутки/збитки</t>
  </si>
  <si>
    <t>Група 304 - Усього</t>
  </si>
  <si>
    <t>Розділ 30 - Усього</t>
  </si>
  <si>
    <t>Цінні папери, які обліковуються за справедливою вартістю через прибутки/збитки</t>
  </si>
  <si>
    <t>340</t>
  </si>
  <si>
    <t>Запаси матеріальних цінностей та необоротні активи, утримувані для продажу</t>
  </si>
  <si>
    <t>3402</t>
  </si>
  <si>
    <t>Запаси матеріальних цінностей у підзвітних осіб</t>
  </si>
  <si>
    <t>3408</t>
  </si>
  <si>
    <t>Необоротні активи, утримувані для продажу</t>
  </si>
  <si>
    <t>Група 340 - Усього</t>
  </si>
  <si>
    <t>Розділ 34 - Усього</t>
  </si>
  <si>
    <t>350</t>
  </si>
  <si>
    <t>Витрати майбутніх періодів</t>
  </si>
  <si>
    <t>3500</t>
  </si>
  <si>
    <t>Група 350 - Усього</t>
  </si>
  <si>
    <t>351</t>
  </si>
  <si>
    <t>Дебіторська заборгованість за господарською діяльністю банку</t>
  </si>
  <si>
    <t>3510</t>
  </si>
  <si>
    <t>Дебіторська заборгованість з придбання активiв</t>
  </si>
  <si>
    <t>3519</t>
  </si>
  <si>
    <t>Дебiторська заборгованiсть за послуги</t>
  </si>
  <si>
    <t>Група 351 - Усього</t>
  </si>
  <si>
    <t>352</t>
  </si>
  <si>
    <t>Розрахунки за податками та обов'язковими платежами</t>
  </si>
  <si>
    <t>3520</t>
  </si>
  <si>
    <t>Дебіторська заборгованість за податком на прибуток</t>
  </si>
  <si>
    <t>3521</t>
  </si>
  <si>
    <t>Відстрочений податковий актив</t>
  </si>
  <si>
    <t>3522</t>
  </si>
  <si>
    <t>Дебіторська заборгованість за податками та обов'язковими платежами, крiм податку на прибуток</t>
  </si>
  <si>
    <t>Група 352 - Усього</t>
  </si>
  <si>
    <t>354</t>
  </si>
  <si>
    <t>Дебіторська заборгованість за операціями банку з фінансовими інструментами</t>
  </si>
  <si>
    <t>3540</t>
  </si>
  <si>
    <t>Дебіторська заборгованість з придбання та продажу іноземної валюти та банківських металів за рахунок банку</t>
  </si>
  <si>
    <t>3541</t>
  </si>
  <si>
    <t>Дебіторська заборгованість за розрахунками за цінними паперами для банку</t>
  </si>
  <si>
    <t>3548</t>
  </si>
  <si>
    <t>Дебіторська заборгованість за операціями з іншими фінансовими інструментами</t>
  </si>
  <si>
    <t>Група 354 - Усього</t>
  </si>
  <si>
    <t>355</t>
  </si>
  <si>
    <t>Дебiторська заборгованіcть за розрахунками з працiвниками банку</t>
  </si>
  <si>
    <t>3559</t>
  </si>
  <si>
    <t>Інша дебіторська заборгованість за розрахунками з працівниками банку та іншими особами</t>
  </si>
  <si>
    <t>Група 355 - Усього</t>
  </si>
  <si>
    <t>357</t>
  </si>
  <si>
    <t>Iнші нараховані доходи</t>
  </si>
  <si>
    <t>3570</t>
  </si>
  <si>
    <t>Нараховані доходи за розрахунково-касове обслуговування </t>
  </si>
  <si>
    <t>3578</t>
  </si>
  <si>
    <t>Інші нараховані доходи </t>
  </si>
  <si>
    <t>Група 357 - Усього</t>
  </si>
  <si>
    <t>359</t>
  </si>
  <si>
    <t>Резерви пiд дебіторську заборгованiсть за операцiями банку</t>
  </si>
  <si>
    <t>3599</t>
  </si>
  <si>
    <t>Резерви під фінансову дебіторську заборгованість за операціями банку </t>
  </si>
  <si>
    <t>Група 359 - Усього</t>
  </si>
  <si>
    <t>Розділ 35 - Усього</t>
  </si>
  <si>
    <t>Iнші активи банку</t>
  </si>
  <si>
    <t>380</t>
  </si>
  <si>
    <t>Позиція банку щодо іноземної валюти та банківських металів</t>
  </si>
  <si>
    <t>3800</t>
  </si>
  <si>
    <t>3801</t>
  </si>
  <si>
    <t>Еквівалент позиції банку щодо іноземної валюти та банківських металів</t>
  </si>
  <si>
    <t>Група 380 - Усього</t>
  </si>
  <si>
    <t>Розділ 38 - Усього</t>
  </si>
  <si>
    <t>Позиція банку щодо іноземної валюти та банківських металів i балансуючi рахунки</t>
  </si>
  <si>
    <t>Операції з цінними паперами та інші активи і зобов'язання</t>
  </si>
  <si>
    <t>430</t>
  </si>
  <si>
    <t>Нематеріальні активи</t>
  </si>
  <si>
    <t>4300</t>
  </si>
  <si>
    <t>4309</t>
  </si>
  <si>
    <t>Накопичена амортизація нематеріальних активів</t>
  </si>
  <si>
    <t>Група 430 - Усього</t>
  </si>
  <si>
    <t>431</t>
  </si>
  <si>
    <t>Капітальні iнвестицiї в нематеріальні активи</t>
  </si>
  <si>
    <t>4310</t>
  </si>
  <si>
    <t>Капітальні iнвестицiї за не введеними в експлуатацію нематеріальними активами</t>
  </si>
  <si>
    <t>Група 431 - Усього</t>
  </si>
  <si>
    <t>Розділ 43 - Усього</t>
  </si>
  <si>
    <t>440</t>
  </si>
  <si>
    <t>Основні засоби</t>
  </si>
  <si>
    <t>4400</t>
  </si>
  <si>
    <t>4409</t>
  </si>
  <si>
    <t>Знос основних засобів</t>
  </si>
  <si>
    <t>Група 440 - Усього</t>
  </si>
  <si>
    <t>441</t>
  </si>
  <si>
    <t>Інвестицiйна нерухомість</t>
  </si>
  <si>
    <t>4410</t>
  </si>
  <si>
    <t>4419</t>
  </si>
  <si>
    <t>Знос інвестицiйної нерухомості</t>
  </si>
  <si>
    <t>Група 441 - Усього</t>
  </si>
  <si>
    <t>443</t>
  </si>
  <si>
    <t>Капітальні iнвестицiї за основними засобами</t>
  </si>
  <si>
    <t>4430</t>
  </si>
  <si>
    <t>Капітальні iнвестицiї за незавершеним будівництвом і за не введеними в експлуатацію основними засобами</t>
  </si>
  <si>
    <t>Група 443 - Усього</t>
  </si>
  <si>
    <t>Розділ 44 - Усього</t>
  </si>
  <si>
    <t>450</t>
  </si>
  <si>
    <t>Iншi необоротнi матерiальнi активи</t>
  </si>
  <si>
    <t>4500</t>
  </si>
  <si>
    <t>4509</t>
  </si>
  <si>
    <t>Знос iнших необоротних матерiальних активiв</t>
  </si>
  <si>
    <t>Група 450 - Усього</t>
  </si>
  <si>
    <t>Капітальні iнвестицiї за основними засобами, що отриманi в оперативний лiзинг (оренду)</t>
  </si>
  <si>
    <t>A</t>
  </si>
  <si>
    <t>Група 453 - Усього</t>
  </si>
  <si>
    <t>Розділ 45 - Усього</t>
  </si>
  <si>
    <t>Iнші необоротні матеріальні активи</t>
  </si>
  <si>
    <t>Фінансові та капітальні інвестиції</t>
  </si>
  <si>
    <t>Активи</t>
  </si>
  <si>
    <t xml:space="preserve">  Активи - Усього</t>
  </si>
  <si>
    <t>162</t>
  </si>
  <si>
    <t>Кредити, що отримані від інших банків, які обліковуються за амортизованою собівартістю</t>
  </si>
  <si>
    <t>1621</t>
  </si>
  <si>
    <t>Кредити овернайт, що отримані від інших банків, які обліковуються за амортизованою собівартістю</t>
  </si>
  <si>
    <t>1622</t>
  </si>
  <si>
    <t>Кредити, що отримані від інших банків за операціями репо, які обліковуються за амортизованою собівартістю</t>
  </si>
  <si>
    <t>1626</t>
  </si>
  <si>
    <t>Неамортизований дисконт за кредитами, що отримані від інших банків, які обліковуються за амортизованою собівартістю</t>
  </si>
  <si>
    <t>1628</t>
  </si>
  <si>
    <t>Нараховані витрати за кредитами, що отримані від інших банків, які обліковуються за амортизованою собівартістю</t>
  </si>
  <si>
    <t>Група 162 - Усього</t>
  </si>
  <si>
    <t>191</t>
  </si>
  <si>
    <t>Кредиторська заборгованiсть за операцiями з банками</t>
  </si>
  <si>
    <t>1911</t>
  </si>
  <si>
    <t>Кредиторська заборгованiсть за операціями з готiвкою</t>
  </si>
  <si>
    <t>1919</t>
  </si>
  <si>
    <t>Інша кредиторська заборгованiсть за операціями з банками</t>
  </si>
  <si>
    <t>Група 191 - Усього</t>
  </si>
  <si>
    <t>Розділ 19 - Усього</t>
  </si>
  <si>
    <t>2602</t>
  </si>
  <si>
    <t>Кошти в розрахунках суб'єктів господарювання</t>
  </si>
  <si>
    <t>2603</t>
  </si>
  <si>
    <t>Розподiльчi рахунки суб'єктів господарювання</t>
  </si>
  <si>
    <t>2604</t>
  </si>
  <si>
    <t>Цільові кошти на вимогу суб'єктів господарювання</t>
  </si>
  <si>
    <t>2605</t>
  </si>
  <si>
    <t>Кошти на вимогу суб'єктів господарювання для здiйснення операцiй з використанням платіжних карток</t>
  </si>
  <si>
    <t>2608</t>
  </si>
  <si>
    <t>Нараховані витрати за коштами на вимогу суб'єктів господарювання</t>
  </si>
  <si>
    <t>261</t>
  </si>
  <si>
    <t>Строкові кошти суб'єктів господарювання</t>
  </si>
  <si>
    <t>2610</t>
  </si>
  <si>
    <t>Строкові вклади (депозити) суб'єктів господарювання </t>
  </si>
  <si>
    <t>2616</t>
  </si>
  <si>
    <t>Неамортизований дисконт/премія за строковими коштами суб'єктів господарювання</t>
  </si>
  <si>
    <t>2618</t>
  </si>
  <si>
    <t>Нараховані витрати за строковими коштами суб'єктів господарювання</t>
  </si>
  <si>
    <t>Група 261 - Усього</t>
  </si>
  <si>
    <t>2620</t>
  </si>
  <si>
    <t>2622</t>
  </si>
  <si>
    <t>Кошти в розрахунках фізичних осіб</t>
  </si>
  <si>
    <t>2628</t>
  </si>
  <si>
    <t>Нараховані витрати за коштами на вимогу фізичних осіб </t>
  </si>
  <si>
    <t>263</t>
  </si>
  <si>
    <t>Строкові кошти фізичних осіб</t>
  </si>
  <si>
    <t>2630</t>
  </si>
  <si>
    <t>Строкові вклади (депозити) фізичних осіб </t>
  </si>
  <si>
    <t>2636</t>
  </si>
  <si>
    <t>Неамортизований дисконт/премія за строковими коштами фізичних осіб</t>
  </si>
  <si>
    <t>2638</t>
  </si>
  <si>
    <t>Нараховані витрати за строковими коштами фізичних осіб </t>
  </si>
  <si>
    <t>Група 263 - Усього</t>
  </si>
  <si>
    <t>2651</t>
  </si>
  <si>
    <t>Строкові вклади (депозити) небанківських фінансових установ</t>
  </si>
  <si>
    <t>Кошти на вимогу небанкiвських фiнансових установ, що прийнятў для подальшого переказу</t>
  </si>
  <si>
    <t>2655</t>
  </si>
  <si>
    <t>Кошти на вимогу небанківських фінансових установ для здiйснення операцiй з використанням платіжних карток</t>
  </si>
  <si>
    <t>2656</t>
  </si>
  <si>
    <t>Неамортизований дисконт/премія за строковими коштами небанківських фінансових установ</t>
  </si>
  <si>
    <t>2658</t>
  </si>
  <si>
    <t>Нараховані витрати за коштами небанківських фінансових установ </t>
  </si>
  <si>
    <t>270</t>
  </si>
  <si>
    <t>Кредити, що отримані від міжнародних та інших організацій, які обліковуються за амортизованою собівартістю</t>
  </si>
  <si>
    <t>2701</t>
  </si>
  <si>
    <t>2706</t>
  </si>
  <si>
    <t>Неамортизований дисконт/премія за кредитами, що отримані від міжнародних та інших організацій, які обліковуються за амортизованою собівартістю</t>
  </si>
  <si>
    <t>2708</t>
  </si>
  <si>
    <t>Нараховані витрати за кредитами, що отримані від міжнародних та інших організацій, які обліковуються за амортизованою собівартістю</t>
  </si>
  <si>
    <t>Група 270 - Усього</t>
  </si>
  <si>
    <t>Розділ 27 - Усього</t>
  </si>
  <si>
    <t>Кредити, що отримані від міжнародних та інших організацій</t>
  </si>
  <si>
    <t>290</t>
  </si>
  <si>
    <t>Кредиторська заборгованість за операціями з клієнтами банку</t>
  </si>
  <si>
    <t>2900</t>
  </si>
  <si>
    <t>Кредиторська заборгованість за операціями з купівлі-продажу іноземної валюти, банкiвських та дорогоцiнних металiв для клiєнтiв банку</t>
  </si>
  <si>
    <t>2901</t>
  </si>
  <si>
    <t>Кредиторська заборгованість за розрахунками за цінними паперами для клієнтів</t>
  </si>
  <si>
    <t>2902</t>
  </si>
  <si>
    <t>Кредиторська заборгованість за прийняті платежі</t>
  </si>
  <si>
    <t>2903</t>
  </si>
  <si>
    <t>Кошти клієнтів банку за недiючими рахунками</t>
  </si>
  <si>
    <t>2904</t>
  </si>
  <si>
    <t>Зобов'язання банку за випущеними електронними грошима</t>
  </si>
  <si>
    <t>2909</t>
  </si>
  <si>
    <t>Iнша кредиторська заборгованість за операціями з клієнтами банку</t>
  </si>
  <si>
    <t>Група 290 - Усього</t>
  </si>
  <si>
    <t>332</t>
  </si>
  <si>
    <t>Ощаднi (депозитні) сертифікати, випущені банком, які обліковуються за амортизованою собівартістю</t>
  </si>
  <si>
    <t>3320</t>
  </si>
  <si>
    <t>Ощадні (депозитні) сертифікати, випущені банком, які обліковуються за амортизованою собівартістю</t>
  </si>
  <si>
    <t>3326</t>
  </si>
  <si>
    <t>Неамортизований дисконт/премія за ощадними (депозитними) сертифікатами, випущеними банком, які обліковуються за амортизованою собівартістю</t>
  </si>
  <si>
    <t>3328</t>
  </si>
  <si>
    <t>Нараховані витрати за ощадними (депозитними) сертифікатами, випущеними банком, які обліковуються за амортизованою собівартістю</t>
  </si>
  <si>
    <t>Група 332 - Усього</t>
  </si>
  <si>
    <t>Зобов’язання за форвардними контрактами, які обліковуються за справедливою вартістю через прибутки/збитки</t>
  </si>
  <si>
    <t>335</t>
  </si>
  <si>
    <t>Похідні фінансові зобов'язання, які обліковуються за справедливою вартістю через прибутки/збитки</t>
  </si>
  <si>
    <t>3353</t>
  </si>
  <si>
    <t>Зобов'язання за валютними своп-контрактами, які обліковуються за справедливою вартістю через прибутки/збитки</t>
  </si>
  <si>
    <t>Група 335 - Усього</t>
  </si>
  <si>
    <t>Розділ 33 - Усього</t>
  </si>
  <si>
    <t>Цінні папери власного боргу та похідні фінансові зобов'язання</t>
  </si>
  <si>
    <t>360</t>
  </si>
  <si>
    <t>Доходи майбутніх періодів</t>
  </si>
  <si>
    <t>3600</t>
  </si>
  <si>
    <t>Група 360 - Усього</t>
  </si>
  <si>
    <t>361</t>
  </si>
  <si>
    <t>Кредиторська заборгованість за господарською діяльністю банку</t>
  </si>
  <si>
    <t>3610</t>
  </si>
  <si>
    <t>Кредиторська заборгованість з придбання активiв</t>
  </si>
  <si>
    <t>3619</t>
  </si>
  <si>
    <t>Кредиторська заборгованість за послуги</t>
  </si>
  <si>
    <t>Група 361 - Усього</t>
  </si>
  <si>
    <t>362</t>
  </si>
  <si>
    <t>3622</t>
  </si>
  <si>
    <t>Кредиторська заборгованість за податками та обов'язковими платежами, крiм податку на прибуток</t>
  </si>
  <si>
    <t>3623</t>
  </si>
  <si>
    <t>Кредиторська заборгованість за зборами до Фонду гарантування вкладiв фiзичних осiб</t>
  </si>
  <si>
    <t>Група 362 - Усього</t>
  </si>
  <si>
    <t>364</t>
  </si>
  <si>
    <t>Кредиторська заборгованість за операціями банку з фінансовими інструментами</t>
  </si>
  <si>
    <t>3640</t>
  </si>
  <si>
    <t>Кредиторська заборгованість з придбання та продажу іноземної валюти та банківських металів за рахунок банку</t>
  </si>
  <si>
    <t>Кредиторська заборгованість за розрахунками за цінними паперами для банку</t>
  </si>
  <si>
    <t>3648</t>
  </si>
  <si>
    <t>Кредиторська заборгованість за операціями з іншими фінансовими інструментами</t>
  </si>
  <si>
    <t>Група 364 - Усього</t>
  </si>
  <si>
    <t>365</t>
  </si>
  <si>
    <t>Кредиторська заборгованість за розрахунками з працівниками банку</t>
  </si>
  <si>
    <t>3650</t>
  </si>
  <si>
    <t>Заборгованість працівникам банку на відрядження</t>
  </si>
  <si>
    <t>3651</t>
  </si>
  <si>
    <t>Заборгованість працівникам банку на господарські витрати</t>
  </si>
  <si>
    <t>3652</t>
  </si>
  <si>
    <t>Нарахування працівникам банку за заробітною платою</t>
  </si>
  <si>
    <t>3653</t>
  </si>
  <si>
    <t>Утримання з працівників банку на користь третіх осіб</t>
  </si>
  <si>
    <t>3654</t>
  </si>
  <si>
    <t>Нарахованi вiдпускнi до сплати</t>
  </si>
  <si>
    <t>3658</t>
  </si>
  <si>
    <t>Забезпечення оплати вiдпусток</t>
  </si>
  <si>
    <t>Група 365 - Усього</t>
  </si>
  <si>
    <t>366</t>
  </si>
  <si>
    <t>Субординований борг банку</t>
  </si>
  <si>
    <t>3660</t>
  </si>
  <si>
    <t>3666</t>
  </si>
  <si>
    <t>Неамортизований дисконт/премія за субординованим боргом</t>
  </si>
  <si>
    <t>3668</t>
  </si>
  <si>
    <t>Нараховані витрати за субординованим боргом </t>
  </si>
  <si>
    <t>Група 366 - Усього</t>
  </si>
  <si>
    <t>367</t>
  </si>
  <si>
    <t>Iнші нараховані витрати</t>
  </si>
  <si>
    <t>3678</t>
  </si>
  <si>
    <t>Інші нараховані витрати </t>
  </si>
  <si>
    <t>Група 367 - Усього</t>
  </si>
  <si>
    <t>369</t>
  </si>
  <si>
    <t>Банківські резерви на покриття ризикiв i витрат</t>
  </si>
  <si>
    <t>3690</t>
  </si>
  <si>
    <t>Резерви за наданими фінансовими гарантіями</t>
  </si>
  <si>
    <t>3692</t>
  </si>
  <si>
    <t>Резерви за кредитними зобов'язаннями</t>
  </si>
  <si>
    <t>Група 369 - Усього</t>
  </si>
  <si>
    <t>Розділ 36 - Усього</t>
  </si>
  <si>
    <t>Iнші пасиви банку</t>
  </si>
  <si>
    <t>372</t>
  </si>
  <si>
    <t>Кредитові суми до з'ясування</t>
  </si>
  <si>
    <t>3720</t>
  </si>
  <si>
    <t>Група 372 - Усього</t>
  </si>
  <si>
    <t>373</t>
  </si>
  <si>
    <t>Транзитні рахунки</t>
  </si>
  <si>
    <t>3739</t>
  </si>
  <si>
    <t>Транзитний рахунок за іншими розрахунками</t>
  </si>
  <si>
    <t>Група 373 - Усього</t>
  </si>
  <si>
    <t>Розділ 37 - Усього</t>
  </si>
  <si>
    <t>Клiринговi рахунки, суми до з'ясування та транзитні рахунки</t>
  </si>
  <si>
    <t>Зобов'язання</t>
  </si>
  <si>
    <t>500</t>
  </si>
  <si>
    <t>Статутний капiтал банку</t>
  </si>
  <si>
    <t>5000</t>
  </si>
  <si>
    <t>Статутний капітал банку</t>
  </si>
  <si>
    <t>Група 500 - Усього</t>
  </si>
  <si>
    <t>503</t>
  </si>
  <si>
    <t>Результати минулих рокiв</t>
  </si>
  <si>
    <t>5031</t>
  </si>
  <si>
    <t>Непокриті збитки минулих років</t>
  </si>
  <si>
    <t>Група 503 - Усього</t>
  </si>
  <si>
    <t>Прибуток звітного року</t>
  </si>
  <si>
    <t>Група 504 - Усього</t>
  </si>
  <si>
    <t>Результати звітного року </t>
  </si>
  <si>
    <t>Розділ 50 - Усього</t>
  </si>
  <si>
    <t>Статутний капiтал та iншi фонди банку</t>
  </si>
  <si>
    <t>599</t>
  </si>
  <si>
    <t>Результат поточного року</t>
  </si>
  <si>
    <t>5999</t>
  </si>
  <si>
    <t>Група 599 - Усього</t>
  </si>
  <si>
    <t>Розділ 59 - Усього</t>
  </si>
  <si>
    <t>Капiтал банку</t>
  </si>
  <si>
    <t>Капітал</t>
  </si>
  <si>
    <t xml:space="preserve">  Пасиви - Усього</t>
  </si>
  <si>
    <t>601</t>
  </si>
  <si>
    <t>Процентнi доходи за коштами, що розмiщенi в iнших банках</t>
  </si>
  <si>
    <t>6010</t>
  </si>
  <si>
    <t>Процентні доходи за коштами на вимогу, що розміщені в інших банках, які обліковуються за амортизованою собівартістю</t>
  </si>
  <si>
    <t>6014</t>
  </si>
  <si>
    <t>Процентні доходи за кредитами овернайт, що надані іншим банкам, які обліковуються за амортизованою собівартістю</t>
  </si>
  <si>
    <t>Група 601 - Усього</t>
  </si>
  <si>
    <t>602</t>
  </si>
  <si>
    <t>Процентнi доходи за кредитами, що наданi суб'єктам господарювання, які обліковуються за амортизованою собівартістю</t>
  </si>
  <si>
    <t>6020</t>
  </si>
  <si>
    <t>Процентні доходи за кредитами овердрафт, що надані суб'єктам господарювання, які обліковуються за амортизованою собівартістю</t>
  </si>
  <si>
    <t>6021</t>
  </si>
  <si>
    <t>Процентні доходи за кредитами овердрафт, що надані  небанківським фінансовим установам, які обліковуються за амортизованою собівартістю</t>
  </si>
  <si>
    <t>6025</t>
  </si>
  <si>
    <t>Процентні доходи за кредитами в поточну діяльність, що надані суб'єктам господарювання, які обліковуються за амортизованою собівартістю</t>
  </si>
  <si>
    <t>6027</t>
  </si>
  <si>
    <t>Процентні доходи за іпотечними кредитами, що надані суб'єктам господарювання, які обліковуються за амортизованою собівартістю</t>
  </si>
  <si>
    <t>Група 602 - Усього</t>
  </si>
  <si>
    <t>605</t>
  </si>
  <si>
    <t>Процентні доходи за кредитами, що надані фізичним особам, які обліковуються за амортизованою собівартістю</t>
  </si>
  <si>
    <t>6050</t>
  </si>
  <si>
    <t>Процентні доходи за кредитами овердрафт, що надані фізичним особам, які обліковуються за амортизованою собівартістю</t>
  </si>
  <si>
    <t>6052</t>
  </si>
  <si>
    <t>Процентні доходи за кредитами на поточні потреби, що надані фізичним особам, які обліковуються за амортизованою собівартістю</t>
  </si>
  <si>
    <t>6055</t>
  </si>
  <si>
    <t>Процентні доходи за іпотечними кредитами, що надані фізичним особам, які обліковуються за амортизованою собівартістю</t>
  </si>
  <si>
    <t>Група 605 - Усього</t>
  </si>
  <si>
    <t>Розділ 60 - Усього</t>
  </si>
  <si>
    <t>Процентнi доходи</t>
  </si>
  <si>
    <t>Процентні доходи за борговими цінними паперами, що рефінансуються Національним банком України, які обліковуються за справедливою вартістю через прибутки/збитки</t>
  </si>
  <si>
    <t>Процентні доходи за депозитними сертифікатами  Національного банку України, розміщеними в банках України, які обліковуються за справедливою вартістю через прибутки/збитки</t>
  </si>
  <si>
    <t>Процентні доходи за депозитними сертифікатами  Національного банку України, розміщеними в банках України, які обліковуються за амортизованою собівартістю</t>
  </si>
  <si>
    <t>Група 612 - Усього</t>
  </si>
  <si>
    <t>Процентні доходи заопераціями з цінними паперами</t>
  </si>
  <si>
    <t>Розділ 61 -Усього</t>
  </si>
  <si>
    <t>620</t>
  </si>
  <si>
    <t>Результат вiд переоцінки</t>
  </si>
  <si>
    <t>6204</t>
  </si>
  <si>
    <t>Результат від переоцінки іноземної валюти та банківських металів</t>
  </si>
  <si>
    <t>Результат від переоцінки валютних своп-контрактів</t>
  </si>
  <si>
    <t>Результат від переоцінки форвардних контрактів</t>
  </si>
  <si>
    <t>Результат від переоцінки процентних своп-контрактів</t>
  </si>
  <si>
    <t>Група 620 - Усього</t>
  </si>
  <si>
    <t>621</t>
  </si>
  <si>
    <t>Результат від операцій з купівлі-продажу</t>
  </si>
  <si>
    <t>6214</t>
  </si>
  <si>
    <t>Результат від операцій купівлі-продажу іноземної валюти та банківських металів</t>
  </si>
  <si>
    <t>6218</t>
  </si>
  <si>
    <t>Результат від операцій купівлі-продажу валютних своп-контрактів</t>
  </si>
  <si>
    <t>Група 621 - Усього</t>
  </si>
  <si>
    <t>Результат від операцій з цінними паперами, які обліковуються за справедливою вартістю через прибутки/збитки</t>
  </si>
  <si>
    <t>Група 622 - Усього</t>
  </si>
  <si>
    <t>Результат вiд операцій з фінансовими активами та фінансовими зобов'язаннями</t>
  </si>
  <si>
    <t>Розділ 62 - Усього</t>
  </si>
  <si>
    <t>Результат вiд переоцінки та від операцiй з купівлі-продажу</t>
  </si>
  <si>
    <t>639</t>
  </si>
  <si>
    <t>Iншi операцiйнi доходи</t>
  </si>
  <si>
    <t>6395</t>
  </si>
  <si>
    <t>Дохід від оперативного лізингу (оренди)</t>
  </si>
  <si>
    <t>6396</t>
  </si>
  <si>
    <t>Дохід від наданих консультаційних послуг фінансового характеру </t>
  </si>
  <si>
    <t>6397</t>
  </si>
  <si>
    <t>Штрафи, пені, що отримані банком</t>
  </si>
  <si>
    <t>Група 639 - Усього</t>
  </si>
  <si>
    <t>Розділ 63 - Усього</t>
  </si>
  <si>
    <t>649</t>
  </si>
  <si>
    <t>Iншi доходи</t>
  </si>
  <si>
    <t>6490</t>
  </si>
  <si>
    <t>Позитивний результат від продажу нематерiальних активiв та основних засобів</t>
  </si>
  <si>
    <t>6499</t>
  </si>
  <si>
    <t>Iнші доходи</t>
  </si>
  <si>
    <t>Група 649 - Усього</t>
  </si>
  <si>
    <t>Розділ 64 - Усього</t>
  </si>
  <si>
    <t>650</t>
  </si>
  <si>
    <t>Комісійні доходи за операціями з банками</t>
  </si>
  <si>
    <t>6500</t>
  </si>
  <si>
    <t>Комісійні доходи від розрахунково-касового обслуговування банків</t>
  </si>
  <si>
    <t>Група 650 - Усього</t>
  </si>
  <si>
    <t>651</t>
  </si>
  <si>
    <t>Комісійні доходи операціями з клієнтами</t>
  </si>
  <si>
    <t>6510</t>
  </si>
  <si>
    <t>Комісійні доходи від розрахунково-касового обслуговування клієнтів</t>
  </si>
  <si>
    <t>6511</t>
  </si>
  <si>
    <t>Комісійні доходи від кредитного обслуговування клієнтів</t>
  </si>
  <si>
    <t>6513</t>
  </si>
  <si>
    <t>Комісійні доходи за операціями з цінними паперами для клієнтів</t>
  </si>
  <si>
    <t>6514</t>
  </si>
  <si>
    <t>Комісійні доходи за операціями на валютному ринку та ринку банківських металів для клієнтів</t>
  </si>
  <si>
    <t>6518</t>
  </si>
  <si>
    <t>Комісійні доходи за позабалансовими операціями з клієнтами</t>
  </si>
  <si>
    <t>6519</t>
  </si>
  <si>
    <t>Інші комісійні доходи за операціями з клієнтами</t>
  </si>
  <si>
    <t>Група 651 - Усього</t>
  </si>
  <si>
    <t>Розділ 65 - Усього</t>
  </si>
  <si>
    <t>Комісійні доходи</t>
  </si>
  <si>
    <t>671</t>
  </si>
  <si>
    <t>Повернення списаних активiв</t>
  </si>
  <si>
    <t>6717</t>
  </si>
  <si>
    <t>Повернення раніше списаної безнадійної фінансової дебіторської заборгованості банку</t>
  </si>
  <si>
    <t>Група 671 - Усього</t>
  </si>
  <si>
    <t>Розділ 67 - Усього</t>
  </si>
  <si>
    <t>Доходи</t>
  </si>
  <si>
    <t xml:space="preserve">  Доходи - Усього</t>
  </si>
  <si>
    <t>701</t>
  </si>
  <si>
    <t>Процентнi витрати за коштами, що отриманi вiд iнших банкiв</t>
  </si>
  <si>
    <t>7014</t>
  </si>
  <si>
    <t>Процентні витрати за кредитами овернайт, що отриманi вiд інших банків</t>
  </si>
  <si>
    <t>7015</t>
  </si>
  <si>
    <t>Процентні витрати за кредитами, що отримані від інших банків за операціями репо</t>
  </si>
  <si>
    <t>Група 701 - Усього</t>
  </si>
  <si>
    <t>702</t>
  </si>
  <si>
    <t>Процентнi витрати за операцiями iз суб'єктами господарювання, які обліковуються за амортизованою собівартістю </t>
  </si>
  <si>
    <t>7020</t>
  </si>
  <si>
    <t>Процентні витрати за коштами на вимогу суб'єктів господарювання, які обліковуються за амортизованою собівартістю </t>
  </si>
  <si>
    <t>7021</t>
  </si>
  <si>
    <t>Процентні витрати за строковими коштами суб'єктів господарювання, які обліковуються за амортизованою собівартістю </t>
  </si>
  <si>
    <t>Група 702 - Усього</t>
  </si>
  <si>
    <t>704</t>
  </si>
  <si>
    <t>Процентнi витрати за операцiями з фiзичними особами</t>
  </si>
  <si>
    <t>7040</t>
  </si>
  <si>
    <t>Процентнi витрати за коштами на вимогу фiзичних осiб</t>
  </si>
  <si>
    <t>7041</t>
  </si>
  <si>
    <t>Процентнi витрати за строковими коштами фiзичних осiб</t>
  </si>
  <si>
    <t>Група 704 - Усього</t>
  </si>
  <si>
    <t>706</t>
  </si>
  <si>
    <t>Процентнi витрати за кредитами, що отримані від міжнародних та інших організацій</t>
  </si>
  <si>
    <t>7060</t>
  </si>
  <si>
    <t>Процентні витрати за кредитами, що отримані від міжнародних та інших організацій</t>
  </si>
  <si>
    <t>Група 706 - Усього</t>
  </si>
  <si>
    <t>707</t>
  </si>
  <si>
    <t>Процентнi витрати за операцiями з небанківськими фінансовими установами</t>
  </si>
  <si>
    <t>7070</t>
  </si>
  <si>
    <t>Процентнi витрати за коштами на вимогу небанківських фінансових установ</t>
  </si>
  <si>
    <t>7071</t>
  </si>
  <si>
    <t>Процентнi витрати за строковими коштами небанківських фінансових установ</t>
  </si>
  <si>
    <t>Група 707 - Усього</t>
  </si>
  <si>
    <t>Розділ 70 - Усього</t>
  </si>
  <si>
    <t>Процентнi витрати</t>
  </si>
  <si>
    <t>712</t>
  </si>
  <si>
    <t>Процентні витрати за цінними паперами власного боргу</t>
  </si>
  <si>
    <t>7122</t>
  </si>
  <si>
    <t>Процентні витрати за ощадними (депозитними) сертифікатами, випущеними банком, що обліковуються за амортизованою собівартістю</t>
  </si>
  <si>
    <t>Група 712 - Усього</t>
  </si>
  <si>
    <t>714</t>
  </si>
  <si>
    <t>Інші процентні витрати</t>
  </si>
  <si>
    <t>7140</t>
  </si>
  <si>
    <t>Процентні витрати за субординованим боргом</t>
  </si>
  <si>
    <t>Група 714 - Усього</t>
  </si>
  <si>
    <t>Розділ 71 - Усього</t>
  </si>
  <si>
    <t>Процентні витрати</t>
  </si>
  <si>
    <t>Витрати на СЕП</t>
  </si>
  <si>
    <t>Витрати на інши системи банківського зв'язку</t>
  </si>
  <si>
    <t>Група 730 - Усього</t>
  </si>
  <si>
    <t>Витрати на телекомунікації</t>
  </si>
  <si>
    <t>739</t>
  </si>
  <si>
    <t>Iншi операцiйнi витрати</t>
  </si>
  <si>
    <t>7391</t>
  </si>
  <si>
    <t>Витрати на інкасацію та перевезення цінностей</t>
  </si>
  <si>
    <t>7395</t>
  </si>
  <si>
    <t>Витрати на оперативний лiзинг (оренду)</t>
  </si>
  <si>
    <t>7396</t>
  </si>
  <si>
    <t>Витрати за отриманими консультаційними послугами фінансового характеру</t>
  </si>
  <si>
    <t>7397</t>
  </si>
  <si>
    <t>Штрафи, пені, що сплачені банком</t>
  </si>
  <si>
    <t>7399</t>
  </si>
  <si>
    <t>Iнші операційні витрати</t>
  </si>
  <si>
    <t>Група 739 - Усього</t>
  </si>
  <si>
    <t>Розділ 73 - Усього</t>
  </si>
  <si>
    <t>740</t>
  </si>
  <si>
    <t>Витрати на утримання персоналу</t>
  </si>
  <si>
    <t>7400</t>
  </si>
  <si>
    <t>Основна і додаткова заробітна плата</t>
  </si>
  <si>
    <t>7401</t>
  </si>
  <si>
    <t>Єдиний внесок на загальнообов'язкове державне соціальне страхування</t>
  </si>
  <si>
    <t>7403</t>
  </si>
  <si>
    <t>Матеріальна допомога та інші соціальні виплати</t>
  </si>
  <si>
    <t>7404</t>
  </si>
  <si>
    <t>Витрати на підготовку кадрів</t>
  </si>
  <si>
    <t>7409</t>
  </si>
  <si>
    <t>Iнші витрати на утримання персоналу</t>
  </si>
  <si>
    <t>Група 740 - Усього</t>
  </si>
  <si>
    <t>741</t>
  </si>
  <si>
    <t>Сплата податкiв та iнших обов'язкових платежiв, крiм податку на прибуток</t>
  </si>
  <si>
    <t>7410</t>
  </si>
  <si>
    <t>Податок на додану вартість</t>
  </si>
  <si>
    <t>7411</t>
  </si>
  <si>
    <t>Податок на землю</t>
  </si>
  <si>
    <t>7418</t>
  </si>
  <si>
    <t>Вiдрахування до Фонду гарантування вкладiв фiзичних осiб</t>
  </si>
  <si>
    <t>7419</t>
  </si>
  <si>
    <t>Сплата інших податків та обов'язкових платежів, крім податку на прибуток</t>
  </si>
  <si>
    <t>Група 741 - Усього</t>
  </si>
  <si>
    <t>742</t>
  </si>
  <si>
    <t>Витрати на утримання основних засобiв i нематерiальних активiв</t>
  </si>
  <si>
    <t>7420</t>
  </si>
  <si>
    <t>Витрати на утримання власних основних засобiв i нематерiальних активiв</t>
  </si>
  <si>
    <t>7421</t>
  </si>
  <si>
    <t>Витрати на утримання основних засобiв, що отриманi у лiзинг (оренду)</t>
  </si>
  <si>
    <t>7423</t>
  </si>
  <si>
    <t>Амортизація</t>
  </si>
  <si>
    <t>Група 742 - Усього</t>
  </si>
  <si>
    <t>743</t>
  </si>
  <si>
    <t>Iншi експлуатацiйнi та господарські витрати</t>
  </si>
  <si>
    <t>7430</t>
  </si>
  <si>
    <t>Витрати на комунальні послуги</t>
  </si>
  <si>
    <t>7431</t>
  </si>
  <si>
    <t>Господарські витрати</t>
  </si>
  <si>
    <t>7432</t>
  </si>
  <si>
    <t>Витрати на охорону</t>
  </si>
  <si>
    <t>7433</t>
  </si>
  <si>
    <t>Iншi експлуатацiйнi витрати</t>
  </si>
  <si>
    <t>Група 743 - Усього</t>
  </si>
  <si>
    <t>745</t>
  </si>
  <si>
    <t>Iнші адміністративні витрати</t>
  </si>
  <si>
    <t>7450</t>
  </si>
  <si>
    <t>Поштово-телефонні витрати</t>
  </si>
  <si>
    <t>7452</t>
  </si>
  <si>
    <t>Витрати на відрядження</t>
  </si>
  <si>
    <t>7455</t>
  </si>
  <si>
    <t>Витрати на маркетинг і рекламу </t>
  </si>
  <si>
    <t>7456</t>
  </si>
  <si>
    <t>Спонсорство та доброчинність</t>
  </si>
  <si>
    <t>7457</t>
  </si>
  <si>
    <t>Група 745 - Усього</t>
  </si>
  <si>
    <t>749</t>
  </si>
  <si>
    <t>Iнші витрати</t>
  </si>
  <si>
    <t>7490</t>
  </si>
  <si>
    <t>Негативний результат вiд вибуття нематерiальних активiв та основних засобiв</t>
  </si>
  <si>
    <t>7499</t>
  </si>
  <si>
    <t>Група 749 - Усього</t>
  </si>
  <si>
    <t>Розділ 74 - Усього</t>
  </si>
  <si>
    <t>Загальні адміністративні витрати</t>
  </si>
  <si>
    <t>750</t>
  </si>
  <si>
    <t>Комісійні витрати</t>
  </si>
  <si>
    <t>7500</t>
  </si>
  <si>
    <t>Комісійні витрати на розрахунково-касове обслуговування</t>
  </si>
  <si>
    <t>7509</t>
  </si>
  <si>
    <t>Інші комісійні витрати</t>
  </si>
  <si>
    <t>Група 750 - Усього</t>
  </si>
  <si>
    <t>Розділ 75 - Усього</t>
  </si>
  <si>
    <t>770</t>
  </si>
  <si>
    <t>Вiдрахування в резерви</t>
  </si>
  <si>
    <t>7701</t>
  </si>
  <si>
    <t>Відрахування в резерви під заборгованість інших банків</t>
  </si>
  <si>
    <t>7702</t>
  </si>
  <si>
    <t>Відрахування в резерви під заборгованість за наданими кредитами клієнтам</t>
  </si>
  <si>
    <t>7705</t>
  </si>
  <si>
    <t>Відрахування в резерви за нефінансовою дебіторською заборгованістю банку</t>
  </si>
  <si>
    <t>7706</t>
  </si>
  <si>
    <t>Відрахування в банківські резерви на покриття ризиків і втрат</t>
  </si>
  <si>
    <t>7707</t>
  </si>
  <si>
    <t>Відрахування в резерви за фінансовою дебіторською заборгованістю банку</t>
  </si>
  <si>
    <t>Група 770 - Усього</t>
  </si>
  <si>
    <t>772</t>
  </si>
  <si>
    <t>Вiдрахування в резерви пiд заборгованiсть за нарахованими доходами</t>
  </si>
  <si>
    <t>7720</t>
  </si>
  <si>
    <t>Група 772 - Усього</t>
  </si>
  <si>
    <t>Розділ 77 - Усього</t>
  </si>
  <si>
    <t>Витрати</t>
  </si>
  <si>
    <t xml:space="preserve">  Витрати - Усього</t>
  </si>
  <si>
    <t>900</t>
  </si>
  <si>
    <t>Надані гарантії, поручительства, акредитиви та акцепти</t>
  </si>
  <si>
    <t>9000</t>
  </si>
  <si>
    <t>Надані гарантії</t>
  </si>
  <si>
    <t>9003</t>
  </si>
  <si>
    <t>Надані авалі</t>
  </si>
  <si>
    <t>Група 900 - Усього</t>
  </si>
  <si>
    <t>Розділ 90 - Усього</t>
  </si>
  <si>
    <t>Зобов'язання i вимоги за всiма видами гарантiй</t>
  </si>
  <si>
    <t>912</t>
  </si>
  <si>
    <t>Зобов'язання з кредитування, що наданi клiєнтам</t>
  </si>
  <si>
    <t>9129</t>
  </si>
  <si>
    <t>Iнші зобов'язання з кредитування, що надані клієнтам</t>
  </si>
  <si>
    <t>Група 912 - Усього</t>
  </si>
  <si>
    <t>Розділ 91 - Усього</t>
  </si>
  <si>
    <t>Зобов'язання з кредитування, що наданi та отриманi</t>
  </si>
  <si>
    <t>920</t>
  </si>
  <si>
    <t>Валюта та банківські метали до отримання</t>
  </si>
  <si>
    <t>9200</t>
  </si>
  <si>
    <t>Валюта та банківські метали до отримання за умовами спот</t>
  </si>
  <si>
    <t>9208</t>
  </si>
  <si>
    <t>Вимоги щодо отримання валюти за валютними своп-контрактами</t>
  </si>
  <si>
    <t>Група 920 - Усього</t>
  </si>
  <si>
    <t>Розділ 92 - Усього</t>
  </si>
  <si>
    <t>Зобов'язання і вимоги за операцiями з валютою та банкiвськими металами</t>
  </si>
  <si>
    <t>935</t>
  </si>
  <si>
    <t>Активи до отримання</t>
  </si>
  <si>
    <t>9350</t>
  </si>
  <si>
    <t>Активи до отримання та депозити до розмiщення за спотовими контрактами</t>
  </si>
  <si>
    <t>9352</t>
  </si>
  <si>
    <t>Активи до отримання за форвардними контрактами, що обліковуються за справедливою вартістю через прибутки/збитки</t>
  </si>
  <si>
    <t>Група 935 - Усього</t>
  </si>
  <si>
    <t>Розділ 93 - Усього</t>
  </si>
  <si>
    <t>Вимоги та зобов'язання щодо андеррайтингу цiнних паперiв, спотових i строкових фiнансових iнструментiв, крiм iнструментiв валютного обмiну</t>
  </si>
  <si>
    <t>950</t>
  </si>
  <si>
    <t>Отримана застава</t>
  </si>
  <si>
    <t>9500</t>
  </si>
  <si>
    <t>Група 950 - Усього</t>
  </si>
  <si>
    <t>952</t>
  </si>
  <si>
    <t>Iпотека</t>
  </si>
  <si>
    <t>9520</t>
  </si>
  <si>
    <t>Земельні ділянки</t>
  </si>
  <si>
    <t>9521</t>
  </si>
  <si>
    <t>Нерухоме майно житлового призначення</t>
  </si>
  <si>
    <t>9523</t>
  </si>
  <si>
    <t>Iнші об'єкти нерухомого майна</t>
  </si>
  <si>
    <t>Група 952 - Усього</t>
  </si>
  <si>
    <t>Розділ 95 - Усього</t>
  </si>
  <si>
    <t>Iншi зобов'язання i вимоги</t>
  </si>
  <si>
    <t>960</t>
  </si>
  <si>
    <t>Hе сплаченi в строк доходи</t>
  </si>
  <si>
    <t>9601</t>
  </si>
  <si>
    <t>Списана за рахунок спеціальних резервів заборгованість за нарахованими доходами за операціями з клієнтами</t>
  </si>
  <si>
    <t>Група 960 - Усього</t>
  </si>
  <si>
    <t>961</t>
  </si>
  <si>
    <t>Списана у збиток заборгованість за активами</t>
  </si>
  <si>
    <t>9610</t>
  </si>
  <si>
    <t>Списана у збиток заборгованість за коштами на кореспондентських рахунках</t>
  </si>
  <si>
    <t>9611</t>
  </si>
  <si>
    <t>Списана у збиток заборгованість за кредитними операціями</t>
  </si>
  <si>
    <t>9615</t>
  </si>
  <si>
    <t>Списана у збиток дебіторська заборгованість</t>
  </si>
  <si>
    <t>9617</t>
  </si>
  <si>
    <t>Списана у збиток заборгованість банків за іншими активами</t>
  </si>
  <si>
    <t>Група 961 - Усього</t>
  </si>
  <si>
    <t>Розділ 96 - Усього</t>
  </si>
  <si>
    <t>Списана заборгованiсть та кошти до повернення</t>
  </si>
  <si>
    <t>980</t>
  </si>
  <si>
    <t>Документи за розрахунковими операцiями</t>
  </si>
  <si>
    <t>9802</t>
  </si>
  <si>
    <t>Акредитиви до виконання</t>
  </si>
  <si>
    <t>9809</t>
  </si>
  <si>
    <t>Iнші документи за розрахунковими операціями клієнтів</t>
  </si>
  <si>
    <t>Група 980 - Усього</t>
  </si>
  <si>
    <t>981</t>
  </si>
  <si>
    <t>Iншi цiнностi i документи</t>
  </si>
  <si>
    <t>9811</t>
  </si>
  <si>
    <t>Отримані дозволи на випуск цінних паперів</t>
  </si>
  <si>
    <t>9812</t>
  </si>
  <si>
    <t>Погашені цінності</t>
  </si>
  <si>
    <t>9819</t>
  </si>
  <si>
    <t>Iнші цінності і документи</t>
  </si>
  <si>
    <t>Група 981 - Усього</t>
  </si>
  <si>
    <t>982</t>
  </si>
  <si>
    <t>Бланки цiнних паперiв та бланки суворого обліку</t>
  </si>
  <si>
    <t>9820</t>
  </si>
  <si>
    <t>Бланки цінних паперів</t>
  </si>
  <si>
    <t>9821</t>
  </si>
  <si>
    <t>Бланки суворого обліку</t>
  </si>
  <si>
    <t>Група 982 - Усього</t>
  </si>
  <si>
    <t>Документ и і цінності, прийняті на інкассо</t>
  </si>
  <si>
    <t>Документ и і цінності, відправлені на інкассо</t>
  </si>
  <si>
    <t>Група 983 - Усього</t>
  </si>
  <si>
    <t>Документи і цінності , прийняті та відправлені на інкассо</t>
  </si>
  <si>
    <t>989</t>
  </si>
  <si>
    <t>Бланки цінних паперів в підзвіті</t>
  </si>
  <si>
    <t>Бланки цінних паперів в дорозі</t>
  </si>
  <si>
    <t>Бланки суворого обліку в підзвіті</t>
  </si>
  <si>
    <t>Документи та цiнностi в пiдзвiтi та в дорозi</t>
  </si>
  <si>
    <t>9893</t>
  </si>
  <si>
    <t>Бланки суворого обліку в дорозі</t>
  </si>
  <si>
    <t>9898</t>
  </si>
  <si>
    <t>Iнші цінності та документи в підзвіті</t>
  </si>
  <si>
    <t>9899</t>
  </si>
  <si>
    <t>Iнші цінності та документи в дорозі</t>
  </si>
  <si>
    <t>Група 989 - Усього</t>
  </si>
  <si>
    <t>Розділ 98 - Усього</t>
  </si>
  <si>
    <t>Облiк цiнностей та документiв</t>
  </si>
  <si>
    <t>Позабалансовi рахунки</t>
  </si>
  <si>
    <t>Позабалансові 90-98 А</t>
  </si>
  <si>
    <t>990</t>
  </si>
  <si>
    <t>Контррахунки для рахункiв роздiлiв 90-95</t>
  </si>
  <si>
    <t>9900</t>
  </si>
  <si>
    <t>Група 990 - Усього</t>
  </si>
  <si>
    <t>991</t>
  </si>
  <si>
    <t>Контррахунки для рахункiв роздiлiв 96-98</t>
  </si>
  <si>
    <t>9910</t>
  </si>
  <si>
    <t>Група 991 - Усього</t>
  </si>
  <si>
    <t>992</t>
  </si>
  <si>
    <t>Позабалансова позицiя банку за iноземною валютою та банкiвськими металами</t>
  </si>
  <si>
    <t>9920</t>
  </si>
  <si>
    <t>Група 992 - Усього</t>
  </si>
  <si>
    <t>Розділ 99 - Усього</t>
  </si>
  <si>
    <t>Контррахунки та позабалансова позиція банку</t>
  </si>
  <si>
    <t>Позабалансові контррах.А</t>
  </si>
  <si>
    <t xml:space="preserve">  Позабалансові активи - Усього</t>
  </si>
  <si>
    <t>903</t>
  </si>
  <si>
    <t>Отримані гарантiї</t>
  </si>
  <si>
    <t>9031</t>
  </si>
  <si>
    <t>Гарантії, що отримані від клієнтів, крім Уряду України</t>
  </si>
  <si>
    <t>Група 903 - Усього</t>
  </si>
  <si>
    <t>921</t>
  </si>
  <si>
    <t>Валюта та банківські метали до вiдправлення</t>
  </si>
  <si>
    <t>9210</t>
  </si>
  <si>
    <t>Валюта та банківські метали до відправлення за умовами спот</t>
  </si>
  <si>
    <t>9218</t>
  </si>
  <si>
    <t>Зобов'язання щодо відправлення валюти за валютними своп-контрактами</t>
  </si>
  <si>
    <t>Група 921 - Усього</t>
  </si>
  <si>
    <t>936</t>
  </si>
  <si>
    <t>Активи до вiдправлення</t>
  </si>
  <si>
    <t>9360</t>
  </si>
  <si>
    <t>Активи до вiдправлення та депозити до залучення за спотовими контрактами</t>
  </si>
  <si>
    <t>9362</t>
  </si>
  <si>
    <t>Активи до відправлення за форвардними контрактами, що обліковуються за справедливою вартістю через прибутки/збитки</t>
  </si>
  <si>
    <t>Група 936 - Усього</t>
  </si>
  <si>
    <t>951</t>
  </si>
  <si>
    <t>Hадана застава</t>
  </si>
  <si>
    <t>9510</t>
  </si>
  <si>
    <t>Надана застава</t>
  </si>
  <si>
    <t>Група 951 - Усього</t>
  </si>
  <si>
    <t>Позабалансові 90-98 П</t>
  </si>
  <si>
    <t>Позабалансові контррах.П</t>
  </si>
  <si>
    <t xml:space="preserve">  Позабалансові пасиви - Усього</t>
  </si>
  <si>
    <t>Оборотно-сальдовий баланс   ПАТ "КБ"ГЛОБУС "  станом на 01.02.2018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</si>
</sst>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8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8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/>
    <xf numFmtId="0" fontId="1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left" vertical="top"/>
    </xf>
    <xf numFmtId="3" fontId="1" fillId="2" borderId="16" xfId="0" applyNumberFormat="1" applyFont="1" applyFill="1" applyBorder="1" applyAlignment="1">
      <alignment horizontal="left" vertical="top" wrapText="1"/>
    </xf>
    <xf numFmtId="0" fontId="1" fillId="2" borderId="16" xfId="0" applyFont="1" applyFill="1" applyBorder="1" applyAlignment="1">
      <alignment horizontal="left" vertical="top" wrapText="1"/>
    </xf>
    <xf numFmtId="3" fontId="1" fillId="2" borderId="16" xfId="0" applyNumberFormat="1" applyFont="1" applyFill="1" applyBorder="1" applyAlignment="1">
      <alignment horizontal="right" vertical="top"/>
    </xf>
    <xf numFmtId="0" fontId="4" fillId="2" borderId="16" xfId="0" applyFont="1" applyFill="1" applyBorder="1" applyAlignment="1">
      <alignment horizontal="left" vertical="top"/>
    </xf>
    <xf numFmtId="3" fontId="4" fillId="2" borderId="16" xfId="0" applyNumberFormat="1" applyFont="1" applyFill="1" applyBorder="1" applyAlignment="1">
      <alignment horizontal="left" vertical="top" wrapText="1"/>
    </xf>
    <xf numFmtId="0" fontId="4" fillId="2" borderId="16" xfId="0" applyFont="1" applyFill="1" applyBorder="1" applyAlignment="1">
      <alignment horizontal="left" vertical="top" wrapText="1"/>
    </xf>
    <xf numFmtId="3" fontId="4" fillId="2" borderId="16" xfId="0" applyNumberFormat="1" applyFont="1" applyFill="1" applyBorder="1" applyAlignment="1">
      <alignment horizontal="right" vertical="top" wrapText="1"/>
    </xf>
    <xf numFmtId="3" fontId="4" fillId="2" borderId="16" xfId="0" applyNumberFormat="1" applyFont="1" applyFill="1" applyBorder="1" applyAlignment="1">
      <alignment horizontal="right" vertical="top"/>
    </xf>
    <xf numFmtId="0" fontId="4" fillId="2" borderId="16" xfId="0" applyFont="1" applyFill="1" applyBorder="1" applyAlignment="1">
      <alignment horizontal="left" vertical="top"/>
    </xf>
    <xf numFmtId="0" fontId="1" fillId="0" borderId="0" xfId="0" applyFont="1" applyAlignment="1">
      <alignment wrapText="1"/>
    </xf>
    <xf numFmtId="0" fontId="4" fillId="0" borderId="0" xfId="0" applyFont="1"/>
    <xf numFmtId="0" fontId="1" fillId="0" borderId="0" xfId="0" applyFont="1"/>
    <xf numFmtId="3" fontId="1" fillId="2" borderId="16" xfId="0" applyNumberFormat="1" applyFont="1" applyFill="1" applyBorder="1" applyAlignment="1">
      <alignment horizontal="right" vertical="top" wrapText="1"/>
    </xf>
    <xf numFmtId="0" fontId="1" fillId="0" borderId="0" xfId="0" applyFont="1" applyAlignment="1"/>
    <xf numFmtId="0" fontId="5" fillId="0" borderId="0" xfId="0" applyFont="1" applyAlignment="1">
      <alignment horizontal="center" vertical="top"/>
    </xf>
  </cellXfs>
  <cellStyles count="1">
    <cellStyle name="Обычный" xfId="0" builtinId="0"/>
  </cellStyles>
  <dxfs count="2">
    <dxf>
      <font>
        <b/>
        <i val="0"/>
      </font>
    </dxf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09"/>
  <sheetViews>
    <sheetView tabSelected="1" workbookViewId="0">
      <selection activeCell="A12" sqref="A12"/>
    </sheetView>
  </sheetViews>
  <sheetFormatPr defaultRowHeight="15" outlineLevelCol="1" x14ac:dyDescent="0.25"/>
  <cols>
    <col min="1" max="1" width="16.7109375" style="41" customWidth="1" collapsed="1"/>
    <col min="2" max="2" width="23.7109375" style="41" hidden="1" customWidth="1" outlineLevel="1"/>
    <col min="3" max="3" width="16.7109375" style="41" customWidth="1" collapsed="1"/>
    <col min="4" max="4" width="33.7109375" style="41" hidden="1" customWidth="1" outlineLevel="1"/>
    <col min="5" max="5" width="63.7109375" style="39" customWidth="1" collapsed="1"/>
    <col min="6" max="6" width="6" style="39" customWidth="1"/>
    <col min="7" max="15" width="10.7109375" style="39" customWidth="1"/>
  </cols>
  <sheetData>
    <row r="1" spans="1:22" x14ac:dyDescent="0.25">
      <c r="A1"/>
      <c r="B1"/>
      <c r="C1"/>
      <c r="D1"/>
      <c r="E1"/>
      <c r="F1"/>
      <c r="G1"/>
      <c r="H1"/>
      <c r="I1"/>
      <c r="J1"/>
      <c r="K1"/>
      <c r="L1"/>
      <c r="M1"/>
      <c r="N1"/>
      <c r="O1"/>
    </row>
    <row r="2" spans="1:22" ht="15.75" x14ac:dyDescent="0.25">
      <c r="A2" s="42" t="s">
        <v>942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</row>
    <row r="3" spans="1:22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2" t="s">
        <v>0</v>
      </c>
    </row>
    <row r="4" spans="1:22" x14ac:dyDescent="0.25">
      <c r="A4" s="3"/>
      <c r="B4" s="4"/>
      <c r="C4" s="3"/>
      <c r="D4" s="5"/>
      <c r="E4" s="6"/>
      <c r="F4" s="7" t="s">
        <v>1</v>
      </c>
      <c r="G4" s="8" t="s">
        <v>2</v>
      </c>
      <c r="H4" s="9"/>
      <c r="I4" s="9"/>
      <c r="J4" s="9"/>
      <c r="K4" s="9"/>
      <c r="L4" s="10"/>
      <c r="M4" s="8" t="s">
        <v>3</v>
      </c>
      <c r="N4" s="9"/>
      <c r="O4" s="10"/>
    </row>
    <row r="5" spans="1:22" x14ac:dyDescent="0.25">
      <c r="A5" s="11" t="s">
        <v>4</v>
      </c>
      <c r="B5" s="12"/>
      <c r="C5" s="11" t="s">
        <v>5</v>
      </c>
      <c r="D5" s="13"/>
      <c r="E5" s="14" t="s">
        <v>6</v>
      </c>
      <c r="F5" s="15"/>
      <c r="G5" s="16" t="s">
        <v>7</v>
      </c>
      <c r="H5" s="17"/>
      <c r="I5" s="18"/>
      <c r="J5" s="16" t="s">
        <v>8</v>
      </c>
      <c r="K5" s="17"/>
      <c r="L5" s="18"/>
      <c r="M5" s="19" t="s">
        <v>9</v>
      </c>
      <c r="N5" s="19" t="s">
        <v>10</v>
      </c>
      <c r="O5" s="19" t="s">
        <v>11</v>
      </c>
    </row>
    <row r="6" spans="1:22" x14ac:dyDescent="0.25">
      <c r="A6" s="20"/>
      <c r="B6" s="21"/>
      <c r="C6" s="20"/>
      <c r="D6" s="22"/>
      <c r="E6" s="23"/>
      <c r="F6" s="23"/>
      <c r="G6" s="24" t="s">
        <v>9</v>
      </c>
      <c r="H6" s="25" t="s">
        <v>10</v>
      </c>
      <c r="I6" s="25" t="s">
        <v>11</v>
      </c>
      <c r="J6" s="25" t="s">
        <v>9</v>
      </c>
      <c r="K6" s="25" t="s">
        <v>10</v>
      </c>
      <c r="L6" s="25" t="s">
        <v>11</v>
      </c>
      <c r="M6" s="26"/>
      <c r="N6" s="26"/>
      <c r="O6" s="26"/>
    </row>
    <row r="7" spans="1:22" x14ac:dyDescent="0.25">
      <c r="A7" s="27" t="s">
        <v>12</v>
      </c>
      <c r="B7" s="27" t="s">
        <v>13</v>
      </c>
      <c r="C7" s="27" t="s">
        <v>14</v>
      </c>
      <c r="D7" s="27" t="s">
        <v>15</v>
      </c>
      <c r="E7" s="28" t="s">
        <v>15</v>
      </c>
      <c r="F7" s="29" t="s">
        <v>16</v>
      </c>
      <c r="G7" s="30">
        <f>SUM(H7:I7)</f>
        <v>305206.6165</v>
      </c>
      <c r="H7" s="30">
        <v>203970.85777</v>
      </c>
      <c r="I7" s="30">
        <v>101235.75873</v>
      </c>
      <c r="J7" s="30">
        <f>SUM(K7:L7)</f>
        <v>334695.52947999997</v>
      </c>
      <c r="K7" s="30">
        <v>212077.86390999999</v>
      </c>
      <c r="L7" s="30">
        <v>122617.66557</v>
      </c>
      <c r="M7" s="30">
        <f>SUM(N7:O7)</f>
        <v>9162.2070500000009</v>
      </c>
      <c r="N7" s="30">
        <v>2242.6235999999999</v>
      </c>
      <c r="O7" s="30">
        <v>6919.5834500000001</v>
      </c>
    </row>
    <row r="8" spans="1:22" x14ac:dyDescent="0.25">
      <c r="A8" s="27" t="s">
        <v>12</v>
      </c>
      <c r="B8" s="27" t="s">
        <v>13</v>
      </c>
      <c r="C8" s="27" t="s">
        <v>17</v>
      </c>
      <c r="D8" s="27" t="s">
        <v>18</v>
      </c>
      <c r="E8" s="28" t="s">
        <v>18</v>
      </c>
      <c r="F8" s="29" t="s">
        <v>16</v>
      </c>
      <c r="G8" s="30">
        <f t="shared" ref="G8:G28" si="0">SUM(H8:I8)</f>
        <v>922676.63780000003</v>
      </c>
      <c r="H8" s="30">
        <v>666567.53211999999</v>
      </c>
      <c r="I8" s="30">
        <v>256109.10568000001</v>
      </c>
      <c r="J8" s="30">
        <f t="shared" ref="J8:J22" si="1">SUM(K8:L8)</f>
        <v>895229.15364000003</v>
      </c>
      <c r="K8" s="30">
        <v>654222.13020000001</v>
      </c>
      <c r="L8" s="30">
        <v>241007.02343999999</v>
      </c>
      <c r="M8" s="30">
        <f t="shared" ref="M8:M22" si="2">SUM(N8:O8)</f>
        <v>56115.379560000001</v>
      </c>
      <c r="N8" s="30">
        <v>25314.662349999999</v>
      </c>
      <c r="O8" s="30">
        <v>30800.717209999999</v>
      </c>
    </row>
    <row r="9" spans="1:22" x14ac:dyDescent="0.25">
      <c r="A9" s="27" t="s">
        <v>12</v>
      </c>
      <c r="B9" s="27" t="s">
        <v>13</v>
      </c>
      <c r="C9" s="27" t="s">
        <v>19</v>
      </c>
      <c r="D9" s="27" t="s">
        <v>20</v>
      </c>
      <c r="E9" s="28" t="s">
        <v>20</v>
      </c>
      <c r="F9" s="29" t="s">
        <v>16</v>
      </c>
      <c r="G9" s="30">
        <f t="shared" si="0"/>
        <v>10404.65</v>
      </c>
      <c r="H9" s="30">
        <v>10404.65</v>
      </c>
      <c r="I9" s="30">
        <v>0</v>
      </c>
      <c r="J9" s="30">
        <f t="shared" si="1"/>
        <v>9896.5</v>
      </c>
      <c r="K9" s="30">
        <v>9896.5</v>
      </c>
      <c r="L9" s="30">
        <v>0</v>
      </c>
      <c r="M9" s="30">
        <f t="shared" si="2"/>
        <v>2968.52</v>
      </c>
      <c r="N9" s="30">
        <v>2968.52</v>
      </c>
      <c r="O9" s="30">
        <v>0</v>
      </c>
    </row>
    <row r="10" spans="1:22" x14ac:dyDescent="0.25">
      <c r="A10" s="27" t="s">
        <v>12</v>
      </c>
      <c r="B10" s="27" t="s">
        <v>13</v>
      </c>
      <c r="C10" s="27" t="s">
        <v>21</v>
      </c>
      <c r="D10" s="27" t="s">
        <v>22</v>
      </c>
      <c r="E10" s="28" t="s">
        <v>22</v>
      </c>
      <c r="F10" s="29" t="s">
        <v>16</v>
      </c>
      <c r="G10" s="30">
        <f t="shared" si="0"/>
        <v>368.10903000000002</v>
      </c>
      <c r="H10" s="30">
        <v>259.5</v>
      </c>
      <c r="I10" s="30">
        <v>108.60903</v>
      </c>
      <c r="J10" s="30">
        <f t="shared" si="1"/>
        <v>368.10903000000002</v>
      </c>
      <c r="K10" s="30">
        <v>259.5</v>
      </c>
      <c r="L10" s="30">
        <v>108.60903</v>
      </c>
      <c r="M10" s="30">
        <f t="shared" si="2"/>
        <v>0</v>
      </c>
      <c r="N10" s="30">
        <v>0</v>
      </c>
      <c r="O10" s="30">
        <v>0</v>
      </c>
    </row>
    <row r="11" spans="1:22" x14ac:dyDescent="0.25">
      <c r="A11" s="27" t="s">
        <v>12</v>
      </c>
      <c r="B11" s="27" t="s">
        <v>13</v>
      </c>
      <c r="C11" s="27" t="s">
        <v>23</v>
      </c>
      <c r="D11" s="27" t="s">
        <v>24</v>
      </c>
      <c r="E11" s="28" t="s">
        <v>24</v>
      </c>
      <c r="F11" s="29" t="s">
        <v>16</v>
      </c>
      <c r="G11" s="30">
        <f t="shared" si="0"/>
        <v>269310.15084999998</v>
      </c>
      <c r="H11" s="30">
        <v>168512.47</v>
      </c>
      <c r="I11" s="30">
        <v>100797.68085</v>
      </c>
      <c r="J11" s="30">
        <f t="shared" si="1"/>
        <v>268402.07783999998</v>
      </c>
      <c r="K11" s="30">
        <v>168512.47</v>
      </c>
      <c r="L11" s="30">
        <v>99889.607839999997</v>
      </c>
      <c r="M11" s="30">
        <f t="shared" si="2"/>
        <v>908.07300999999995</v>
      </c>
      <c r="N11" s="30">
        <v>0</v>
      </c>
      <c r="O11" s="30">
        <v>908.07300999999995</v>
      </c>
    </row>
    <row r="12" spans="1:22" x14ac:dyDescent="0.25">
      <c r="A12" s="27" t="s">
        <v>12</v>
      </c>
      <c r="B12" s="27" t="s">
        <v>13</v>
      </c>
      <c r="C12" s="31" t="s">
        <v>25</v>
      </c>
      <c r="D12" s="31"/>
      <c r="E12" s="32" t="s">
        <v>13</v>
      </c>
      <c r="F12" s="33"/>
      <c r="G12" s="34">
        <f>SUM(G7:G11)</f>
        <v>1507966.1641799998</v>
      </c>
      <c r="H12" s="34">
        <f>SUM(H7:H11)</f>
        <v>1049715.0098900001</v>
      </c>
      <c r="I12" s="34">
        <f t="shared" ref="I12:O12" si="3">SUM(I7:I11)</f>
        <v>458251.15429000003</v>
      </c>
      <c r="J12" s="34">
        <f t="shared" si="3"/>
        <v>1508591.3699899998</v>
      </c>
      <c r="K12" s="34">
        <f t="shared" si="3"/>
        <v>1044968.4641099999</v>
      </c>
      <c r="L12" s="34">
        <f t="shared" si="3"/>
        <v>463622.90587999998</v>
      </c>
      <c r="M12" s="34">
        <f t="shared" si="3"/>
        <v>69154.179619999995</v>
      </c>
      <c r="N12" s="34">
        <f t="shared" si="3"/>
        <v>30525.805949999998</v>
      </c>
      <c r="O12" s="34">
        <f t="shared" si="3"/>
        <v>38628.373670000001</v>
      </c>
    </row>
    <row r="13" spans="1:22" x14ac:dyDescent="0.25">
      <c r="A13" s="31" t="s">
        <v>26</v>
      </c>
      <c r="B13" s="31"/>
      <c r="C13" s="31"/>
      <c r="D13" s="31"/>
      <c r="E13" s="32" t="s">
        <v>27</v>
      </c>
      <c r="F13" s="33"/>
      <c r="G13" s="34">
        <f>SUM(G7:G11)</f>
        <v>1507966.1641799998</v>
      </c>
      <c r="H13" s="34">
        <f>SUM(H7:H11)</f>
        <v>1049715.0098900001</v>
      </c>
      <c r="I13" s="34">
        <f t="shared" ref="I13:O13" si="4">SUM(I7:I11)</f>
        <v>458251.15429000003</v>
      </c>
      <c r="J13" s="34">
        <f t="shared" si="4"/>
        <v>1508591.3699899998</v>
      </c>
      <c r="K13" s="34">
        <f t="shared" si="4"/>
        <v>1044968.4641099999</v>
      </c>
      <c r="L13" s="34">
        <f t="shared" si="4"/>
        <v>463622.90587999998</v>
      </c>
      <c r="M13" s="34">
        <f t="shared" si="4"/>
        <v>69154.179619999995</v>
      </c>
      <c r="N13" s="34">
        <f t="shared" si="4"/>
        <v>30525.805949999998</v>
      </c>
      <c r="O13" s="34">
        <f t="shared" si="4"/>
        <v>38628.373670000001</v>
      </c>
    </row>
    <row r="14" spans="1:22" x14ac:dyDescent="0.25">
      <c r="A14" s="27" t="s">
        <v>28</v>
      </c>
      <c r="B14" s="27" t="s">
        <v>29</v>
      </c>
      <c r="C14" s="27" t="s">
        <v>30</v>
      </c>
      <c r="D14" s="27" t="s">
        <v>31</v>
      </c>
      <c r="E14" s="28" t="s">
        <v>31</v>
      </c>
      <c r="F14" s="29" t="s">
        <v>16</v>
      </c>
      <c r="G14" s="30">
        <f t="shared" si="0"/>
        <v>777.04740000000004</v>
      </c>
      <c r="H14" s="30">
        <v>0</v>
      </c>
      <c r="I14" s="30">
        <v>777.04740000000004</v>
      </c>
      <c r="J14" s="30">
        <f t="shared" si="1"/>
        <v>1010.94821</v>
      </c>
      <c r="K14" s="30">
        <v>0</v>
      </c>
      <c r="L14" s="30">
        <v>1010.94821</v>
      </c>
      <c r="M14" s="30">
        <f t="shared" si="2"/>
        <v>499.49124</v>
      </c>
      <c r="N14" s="30">
        <v>0</v>
      </c>
      <c r="O14" s="30">
        <v>499.49124</v>
      </c>
    </row>
    <row r="15" spans="1:22" x14ac:dyDescent="0.25">
      <c r="A15" s="27" t="s">
        <v>28</v>
      </c>
      <c r="B15" s="27" t="s">
        <v>29</v>
      </c>
      <c r="C15" s="27" t="s">
        <v>32</v>
      </c>
      <c r="D15" s="27" t="s">
        <v>33</v>
      </c>
      <c r="E15" s="28" t="s">
        <v>33</v>
      </c>
      <c r="F15" s="29" t="s">
        <v>16</v>
      </c>
      <c r="G15" s="30">
        <f t="shared" si="0"/>
        <v>40.383859999999999</v>
      </c>
      <c r="H15" s="30">
        <v>0</v>
      </c>
      <c r="I15" s="30">
        <v>40.383859999999999</v>
      </c>
      <c r="J15" s="30">
        <f t="shared" si="1"/>
        <v>62.763640000000002</v>
      </c>
      <c r="K15" s="30">
        <v>0</v>
      </c>
      <c r="L15" s="30">
        <v>62.763640000000002</v>
      </c>
      <c r="M15" s="30">
        <f t="shared" si="2"/>
        <v>183.07145</v>
      </c>
      <c r="N15" s="30">
        <v>0</v>
      </c>
      <c r="O15" s="30">
        <v>183.07145</v>
      </c>
    </row>
    <row r="16" spans="1:22" x14ac:dyDescent="0.25">
      <c r="A16" s="27" t="s">
        <v>28</v>
      </c>
      <c r="B16" s="27" t="s">
        <v>29</v>
      </c>
      <c r="C16" s="27" t="s">
        <v>34</v>
      </c>
      <c r="D16" s="27" t="s">
        <v>35</v>
      </c>
      <c r="E16" s="28" t="s">
        <v>35</v>
      </c>
      <c r="F16" s="29" t="s">
        <v>16</v>
      </c>
      <c r="G16" s="30">
        <f t="shared" si="0"/>
        <v>18.06485</v>
      </c>
      <c r="H16" s="30">
        <v>0</v>
      </c>
      <c r="I16" s="30">
        <v>18.06485</v>
      </c>
      <c r="J16" s="30">
        <f t="shared" si="1"/>
        <v>18.06485</v>
      </c>
      <c r="K16" s="30">
        <v>0</v>
      </c>
      <c r="L16" s="30">
        <v>18.06485</v>
      </c>
      <c r="M16" s="30">
        <f t="shared" si="2"/>
        <v>0</v>
      </c>
      <c r="N16" s="30">
        <v>0</v>
      </c>
      <c r="O16" s="30">
        <v>0</v>
      </c>
    </row>
    <row r="17" spans="1:15" x14ac:dyDescent="0.25">
      <c r="A17" s="27" t="s">
        <v>28</v>
      </c>
      <c r="B17" s="27" t="s">
        <v>29</v>
      </c>
      <c r="C17" s="31" t="s">
        <v>36</v>
      </c>
      <c r="D17" s="31"/>
      <c r="E17" s="32" t="s">
        <v>29</v>
      </c>
      <c r="F17" s="33"/>
      <c r="G17" s="30">
        <f>SUM(G14:G16)</f>
        <v>835.49611000000004</v>
      </c>
      <c r="H17" s="30">
        <f t="shared" ref="H17:O17" si="5">SUM(H14:H16)</f>
        <v>0</v>
      </c>
      <c r="I17" s="30">
        <f t="shared" si="5"/>
        <v>835.49611000000004</v>
      </c>
      <c r="J17" s="30">
        <f t="shared" si="5"/>
        <v>1091.7766999999999</v>
      </c>
      <c r="K17" s="30">
        <f t="shared" si="5"/>
        <v>0</v>
      </c>
      <c r="L17" s="30">
        <f t="shared" si="5"/>
        <v>1091.7766999999999</v>
      </c>
      <c r="M17" s="30">
        <f t="shared" si="5"/>
        <v>682.56268999999998</v>
      </c>
      <c r="N17" s="30">
        <f t="shared" si="5"/>
        <v>0</v>
      </c>
      <c r="O17" s="30">
        <f t="shared" si="5"/>
        <v>682.56268999999998</v>
      </c>
    </row>
    <row r="18" spans="1:15" x14ac:dyDescent="0.25">
      <c r="A18" s="31" t="s">
        <v>37</v>
      </c>
      <c r="B18" s="31"/>
      <c r="C18" s="31"/>
      <c r="D18" s="31"/>
      <c r="E18" s="32" t="s">
        <v>29</v>
      </c>
      <c r="F18" s="33"/>
      <c r="G18" s="30">
        <f>SUM(G14:G16)</f>
        <v>835.49611000000004</v>
      </c>
      <c r="H18" s="30">
        <f t="shared" ref="H18:O18" si="6">SUM(H14:H16)</f>
        <v>0</v>
      </c>
      <c r="I18" s="30">
        <f t="shared" si="6"/>
        <v>835.49611000000004</v>
      </c>
      <c r="J18" s="30">
        <f t="shared" si="6"/>
        <v>1091.7766999999999</v>
      </c>
      <c r="K18" s="30">
        <f t="shared" si="6"/>
        <v>0</v>
      </c>
      <c r="L18" s="30">
        <f t="shared" si="6"/>
        <v>1091.7766999999999</v>
      </c>
      <c r="M18" s="30">
        <f t="shared" si="6"/>
        <v>682.56268999999998</v>
      </c>
      <c r="N18" s="30">
        <f t="shared" si="6"/>
        <v>0</v>
      </c>
      <c r="O18" s="30">
        <f t="shared" si="6"/>
        <v>682.56268999999998</v>
      </c>
    </row>
    <row r="19" spans="1:15" x14ac:dyDescent="0.25">
      <c r="A19" s="27" t="s">
        <v>38</v>
      </c>
      <c r="B19" s="27" t="s">
        <v>39</v>
      </c>
      <c r="C19" s="27" t="s">
        <v>40</v>
      </c>
      <c r="D19" s="27" t="s">
        <v>41</v>
      </c>
      <c r="E19" s="28" t="s">
        <v>41</v>
      </c>
      <c r="F19" s="29" t="s">
        <v>16</v>
      </c>
      <c r="G19" s="30">
        <f t="shared" si="0"/>
        <v>11974170.602150001</v>
      </c>
      <c r="H19" s="30">
        <v>11974170.602150001</v>
      </c>
      <c r="I19" s="30">
        <v>0</v>
      </c>
      <c r="J19" s="30">
        <f t="shared" si="1"/>
        <v>11969344.64476</v>
      </c>
      <c r="K19" s="30">
        <v>11969344.64476</v>
      </c>
      <c r="L19" s="30">
        <v>0</v>
      </c>
      <c r="M19" s="30">
        <f t="shared" si="2"/>
        <v>84566.366259999995</v>
      </c>
      <c r="N19" s="30">
        <v>84566.366259999995</v>
      </c>
      <c r="O19" s="30">
        <v>0</v>
      </c>
    </row>
    <row r="20" spans="1:15" x14ac:dyDescent="0.25">
      <c r="A20" s="27" t="s">
        <v>38</v>
      </c>
      <c r="B20" s="27" t="s">
        <v>39</v>
      </c>
      <c r="C20" s="31" t="s">
        <v>42</v>
      </c>
      <c r="D20" s="31"/>
      <c r="E20" s="32" t="s">
        <v>39</v>
      </c>
      <c r="F20" s="33"/>
      <c r="G20" s="30">
        <f>SUM(H20:I20)</f>
        <v>11974170.602150001</v>
      </c>
      <c r="H20" s="30">
        <v>11974170.602150001</v>
      </c>
      <c r="I20" s="30">
        <v>0</v>
      </c>
      <c r="J20" s="30">
        <f t="shared" si="1"/>
        <v>11969344.64476</v>
      </c>
      <c r="K20" s="30">
        <v>11969344.64476</v>
      </c>
      <c r="L20" s="30">
        <v>0</v>
      </c>
      <c r="M20" s="30">
        <f t="shared" si="2"/>
        <v>84566.366259999995</v>
      </c>
      <c r="N20" s="30">
        <v>84566.366259999995</v>
      </c>
      <c r="O20" s="30">
        <v>0</v>
      </c>
    </row>
    <row r="21" spans="1:15" x14ac:dyDescent="0.25">
      <c r="A21" s="31" t="s">
        <v>43</v>
      </c>
      <c r="B21" s="31"/>
      <c r="C21" s="31"/>
      <c r="D21" s="31"/>
      <c r="E21" s="32" t="s">
        <v>44</v>
      </c>
      <c r="F21" s="33"/>
      <c r="G21" s="30">
        <f>SUM(H21:I21)</f>
        <v>11974170.602150001</v>
      </c>
      <c r="H21" s="30">
        <v>11974170.602150001</v>
      </c>
      <c r="I21" s="30">
        <v>0</v>
      </c>
      <c r="J21" s="30">
        <f t="shared" si="1"/>
        <v>11969344.64476</v>
      </c>
      <c r="K21" s="30">
        <v>11969344.64476</v>
      </c>
      <c r="L21" s="30">
        <v>0</v>
      </c>
      <c r="M21" s="30">
        <f t="shared" si="2"/>
        <v>84566.366259999995</v>
      </c>
      <c r="N21" s="30">
        <v>84566.366259999995</v>
      </c>
      <c r="O21" s="30">
        <v>0</v>
      </c>
    </row>
    <row r="22" spans="1:15" ht="22.5" x14ac:dyDescent="0.25">
      <c r="A22" s="27" t="s">
        <v>45</v>
      </c>
      <c r="B22" s="27" t="s">
        <v>46</v>
      </c>
      <c r="C22" s="27" t="s">
        <v>47</v>
      </c>
      <c r="D22" s="27" t="s">
        <v>48</v>
      </c>
      <c r="E22" s="28" t="s">
        <v>48</v>
      </c>
      <c r="F22" s="29" t="s">
        <v>16</v>
      </c>
      <c r="G22" s="30">
        <f t="shared" si="0"/>
        <v>80060.187330000001</v>
      </c>
      <c r="H22" s="30">
        <v>71750</v>
      </c>
      <c r="I22" s="30">
        <v>8310.1873300000007</v>
      </c>
      <c r="J22" s="30">
        <f t="shared" si="1"/>
        <v>173315.65312999999</v>
      </c>
      <c r="K22" s="30">
        <v>79000</v>
      </c>
      <c r="L22" s="30">
        <v>94315.653130000006</v>
      </c>
      <c r="M22" s="30">
        <f t="shared" si="2"/>
        <v>296965.57691</v>
      </c>
      <c r="N22" s="30">
        <v>145382</v>
      </c>
      <c r="O22" s="30">
        <v>151583.57691</v>
      </c>
    </row>
    <row r="23" spans="1:15" ht="22.5" x14ac:dyDescent="0.25">
      <c r="A23" s="27" t="s">
        <v>45</v>
      </c>
      <c r="B23" s="27" t="s">
        <v>46</v>
      </c>
      <c r="C23" s="27" t="s">
        <v>49</v>
      </c>
      <c r="D23" s="27" t="s">
        <v>50</v>
      </c>
      <c r="E23" s="28" t="s">
        <v>50</v>
      </c>
      <c r="F23" s="29" t="s">
        <v>16</v>
      </c>
      <c r="G23" s="30">
        <f t="shared" si="0"/>
        <v>4986.0218400000003</v>
      </c>
      <c r="H23" s="30">
        <v>1201.1496</v>
      </c>
      <c r="I23" s="30">
        <v>3784.8722400000001</v>
      </c>
      <c r="J23" s="30">
        <f>SUM(K23:L23)</f>
        <v>3192.8218299999999</v>
      </c>
      <c r="K23" s="30">
        <v>1079.64778</v>
      </c>
      <c r="L23" s="30">
        <v>2113.1740500000001</v>
      </c>
      <c r="M23" s="30">
        <f>SUM(N23:O23)</f>
        <v>2023.3944099999999</v>
      </c>
      <c r="N23" s="30">
        <v>710.9316</v>
      </c>
      <c r="O23" s="30">
        <v>1312.46281</v>
      </c>
    </row>
    <row r="24" spans="1:15" ht="22.5" x14ac:dyDescent="0.25">
      <c r="A24" s="27" t="s">
        <v>45</v>
      </c>
      <c r="B24" s="27" t="s">
        <v>46</v>
      </c>
      <c r="C24" s="27" t="s">
        <v>49</v>
      </c>
      <c r="D24" s="27" t="s">
        <v>50</v>
      </c>
      <c r="E24" s="28" t="s">
        <v>50</v>
      </c>
      <c r="F24" s="29" t="s">
        <v>51</v>
      </c>
      <c r="G24" s="30">
        <f t="shared" si="0"/>
        <v>0</v>
      </c>
      <c r="H24" s="30"/>
      <c r="I24" s="30">
        <v>0</v>
      </c>
      <c r="J24" s="30">
        <f t="shared" ref="J24:J28" si="7">SUM(K24:L24)</f>
        <v>0</v>
      </c>
      <c r="K24" s="30">
        <v>0</v>
      </c>
      <c r="L24" s="30">
        <v>0</v>
      </c>
      <c r="M24" s="30">
        <f t="shared" ref="M24:M31" si="8">SUM(N24:O24)</f>
        <v>-1158.78664</v>
      </c>
      <c r="N24" s="30">
        <v>-369.50760000000002</v>
      </c>
      <c r="O24" s="30">
        <v>-789.27904000000001</v>
      </c>
    </row>
    <row r="25" spans="1:15" ht="33.75" x14ac:dyDescent="0.25">
      <c r="A25" s="27" t="s">
        <v>45</v>
      </c>
      <c r="B25" s="27" t="s">
        <v>46</v>
      </c>
      <c r="C25" s="27" t="s">
        <v>52</v>
      </c>
      <c r="D25" s="27" t="s">
        <v>53</v>
      </c>
      <c r="E25" s="28" t="s">
        <v>53</v>
      </c>
      <c r="F25" s="29" t="s">
        <v>16</v>
      </c>
      <c r="G25" s="30">
        <f t="shared" si="0"/>
        <v>1556.5527</v>
      </c>
      <c r="H25" s="30">
        <v>1429.0889</v>
      </c>
      <c r="I25" s="30">
        <v>127.46380000000001</v>
      </c>
      <c r="J25" s="30">
        <f t="shared" si="7"/>
        <v>2528.8802599999999</v>
      </c>
      <c r="K25" s="30">
        <v>1002.1077</v>
      </c>
      <c r="L25" s="30">
        <v>1526.7725600000001</v>
      </c>
      <c r="M25" s="30">
        <f t="shared" si="8"/>
        <v>2213.3009200000001</v>
      </c>
      <c r="N25" s="30">
        <v>410.149</v>
      </c>
      <c r="O25" s="30">
        <v>1803.15192</v>
      </c>
    </row>
    <row r="26" spans="1:15" ht="33.75" x14ac:dyDescent="0.25">
      <c r="A26" s="27" t="s">
        <v>45</v>
      </c>
      <c r="B26" s="27" t="s">
        <v>46</v>
      </c>
      <c r="C26" s="27" t="s">
        <v>52</v>
      </c>
      <c r="D26" s="27" t="s">
        <v>53</v>
      </c>
      <c r="E26" s="28" t="s">
        <v>53</v>
      </c>
      <c r="F26" s="29" t="s">
        <v>51</v>
      </c>
      <c r="G26" s="30">
        <f t="shared" si="0"/>
        <v>0</v>
      </c>
      <c r="H26" s="30"/>
      <c r="I26" s="30">
        <v>0</v>
      </c>
      <c r="J26" s="30">
        <f t="shared" si="7"/>
        <v>0</v>
      </c>
      <c r="K26" s="30">
        <v>0</v>
      </c>
      <c r="L26" s="30">
        <v>0</v>
      </c>
      <c r="M26" s="30">
        <f t="shared" si="8"/>
        <v>-1532.8410699999999</v>
      </c>
      <c r="N26" s="30">
        <v>-1117.0298399999999</v>
      </c>
      <c r="O26" s="30">
        <v>-415.81123000000002</v>
      </c>
    </row>
    <row r="27" spans="1:15" ht="33.75" x14ac:dyDescent="0.25">
      <c r="A27" s="27" t="s">
        <v>45</v>
      </c>
      <c r="B27" s="27" t="s">
        <v>46</v>
      </c>
      <c r="C27" s="27" t="s">
        <v>54</v>
      </c>
      <c r="D27" s="27" t="s">
        <v>55</v>
      </c>
      <c r="E27" s="28" t="s">
        <v>55</v>
      </c>
      <c r="F27" s="29" t="s">
        <v>16</v>
      </c>
      <c r="G27" s="30">
        <f t="shared" si="0"/>
        <v>5472.4138600000006</v>
      </c>
      <c r="H27" s="30">
        <v>3874.5471600000001</v>
      </c>
      <c r="I27" s="30">
        <v>1597.8667</v>
      </c>
      <c r="J27" s="30">
        <f t="shared" si="7"/>
        <v>12073.59282</v>
      </c>
      <c r="K27" s="30">
        <v>8485.3374000000003</v>
      </c>
      <c r="L27" s="30">
        <v>3588.25542</v>
      </c>
      <c r="M27" s="30">
        <f t="shared" si="8"/>
        <v>8023.7294700000002</v>
      </c>
      <c r="N27" s="30">
        <v>4473.9905200000003</v>
      </c>
      <c r="O27" s="30">
        <v>3549.7389499999999</v>
      </c>
    </row>
    <row r="28" spans="1:15" ht="22.5" x14ac:dyDescent="0.25">
      <c r="A28" s="27" t="s">
        <v>45</v>
      </c>
      <c r="B28" s="27" t="s">
        <v>46</v>
      </c>
      <c r="C28" s="31" t="s">
        <v>56</v>
      </c>
      <c r="D28" s="31"/>
      <c r="E28" s="32" t="s">
        <v>46</v>
      </c>
      <c r="F28" s="33"/>
      <c r="G28" s="35">
        <f t="shared" si="0"/>
        <v>92075.175730000017</v>
      </c>
      <c r="H28" s="34">
        <f>SUM(H22:H27)</f>
        <v>78254.785660000009</v>
      </c>
      <c r="I28" s="34">
        <f>SUM(I22:I27)</f>
        <v>13820.390070000001</v>
      </c>
      <c r="J28" s="35">
        <f t="shared" si="7"/>
        <v>191110.94803999999</v>
      </c>
      <c r="K28" s="34">
        <f>SUM(K22:K27)</f>
        <v>89567.092879999997</v>
      </c>
      <c r="L28" s="34">
        <f>SUM(L22:L27)</f>
        <v>101543.85516000001</v>
      </c>
      <c r="M28" s="35">
        <f t="shared" si="8"/>
        <v>306534.37400000001</v>
      </c>
      <c r="N28" s="34">
        <f>SUM(N22:N27)</f>
        <v>149490.53367999999</v>
      </c>
      <c r="O28" s="34">
        <f>SUM(O22:O27)</f>
        <v>157043.84032000002</v>
      </c>
    </row>
    <row r="29" spans="1:15" ht="22.5" x14ac:dyDescent="0.25">
      <c r="A29" s="27" t="s">
        <v>57</v>
      </c>
      <c r="B29" s="27" t="s">
        <v>58</v>
      </c>
      <c r="C29" s="27" t="s">
        <v>59</v>
      </c>
      <c r="D29" s="27" t="s">
        <v>58</v>
      </c>
      <c r="E29" s="28" t="s">
        <v>58</v>
      </c>
      <c r="F29" s="29" t="s">
        <v>16</v>
      </c>
      <c r="G29" s="30">
        <v>0</v>
      </c>
      <c r="H29" s="30">
        <v>0</v>
      </c>
      <c r="I29" s="30">
        <v>0</v>
      </c>
      <c r="J29" s="30">
        <f>SUM(K29:L29)</f>
        <v>115000</v>
      </c>
      <c r="K29" s="30">
        <v>115000</v>
      </c>
      <c r="L29" s="30">
        <v>0</v>
      </c>
      <c r="M29" s="35">
        <f t="shared" si="8"/>
        <v>0</v>
      </c>
      <c r="N29" s="30">
        <v>0</v>
      </c>
      <c r="O29" s="30">
        <v>0</v>
      </c>
    </row>
    <row r="30" spans="1:15" ht="33.75" x14ac:dyDescent="0.25">
      <c r="A30" s="27" t="s">
        <v>57</v>
      </c>
      <c r="B30" s="27" t="s">
        <v>58</v>
      </c>
      <c r="C30" s="27" t="s">
        <v>60</v>
      </c>
      <c r="D30" s="27" t="s">
        <v>61</v>
      </c>
      <c r="E30" s="28" t="s">
        <v>61</v>
      </c>
      <c r="F30" s="29" t="s">
        <v>16</v>
      </c>
      <c r="G30" s="30">
        <f>SUM(H30:I30)</f>
        <v>78.766949999999994</v>
      </c>
      <c r="H30" s="30">
        <v>78.766949999999994</v>
      </c>
      <c r="I30" s="30">
        <v>0</v>
      </c>
      <c r="J30" s="30">
        <f>SUM(K30:L30)</f>
        <v>196.91794999999999</v>
      </c>
      <c r="K30" s="30">
        <v>196.91794999999999</v>
      </c>
      <c r="L30" s="30">
        <v>0</v>
      </c>
      <c r="M30" s="35">
        <f t="shared" si="8"/>
        <v>0</v>
      </c>
      <c r="N30" s="30">
        <v>0</v>
      </c>
      <c r="O30" s="30">
        <v>0</v>
      </c>
    </row>
    <row r="31" spans="1:15" ht="33.75" x14ac:dyDescent="0.25">
      <c r="A31" s="27" t="s">
        <v>57</v>
      </c>
      <c r="B31" s="27" t="s">
        <v>58</v>
      </c>
      <c r="C31" s="31" t="s">
        <v>62</v>
      </c>
      <c r="D31" s="31"/>
      <c r="E31" s="32" t="s">
        <v>58</v>
      </c>
      <c r="F31" s="33"/>
      <c r="G31" s="30">
        <f>SUM(H31:I31)</f>
        <v>78.766949999999994</v>
      </c>
      <c r="H31" s="34">
        <f>SUM(H29:H30)</f>
        <v>78.766949999999994</v>
      </c>
      <c r="I31" s="34">
        <v>0</v>
      </c>
      <c r="J31" s="34">
        <f>SUM(J29:J30)</f>
        <v>115196.91795</v>
      </c>
      <c r="K31" s="34">
        <f>SUM(K29:K30)</f>
        <v>115196.91795</v>
      </c>
      <c r="L31" s="34">
        <v>0</v>
      </c>
      <c r="M31" s="35">
        <f t="shared" si="8"/>
        <v>0</v>
      </c>
      <c r="N31" s="34">
        <v>0</v>
      </c>
      <c r="O31" s="34">
        <v>0</v>
      </c>
    </row>
    <row r="32" spans="1:15" ht="22.5" x14ac:dyDescent="0.25">
      <c r="A32" s="27">
        <v>144</v>
      </c>
      <c r="B32" s="27"/>
      <c r="C32" s="36">
        <v>1440</v>
      </c>
      <c r="D32" s="36"/>
      <c r="E32" s="28" t="s">
        <v>63</v>
      </c>
      <c r="F32" s="29" t="s">
        <v>16</v>
      </c>
      <c r="G32" s="30">
        <f>SUM(H32:I32)</f>
        <v>1162000</v>
      </c>
      <c r="H32" s="34">
        <v>1162000</v>
      </c>
      <c r="I32" s="34">
        <v>0</v>
      </c>
      <c r="J32" s="34">
        <f>SUM(K32:L32)</f>
        <v>1162000</v>
      </c>
      <c r="K32" s="34">
        <v>1162000</v>
      </c>
      <c r="L32" s="34">
        <v>0</v>
      </c>
      <c r="M32" s="35">
        <f>SUM(N32:O32)</f>
        <v>0</v>
      </c>
      <c r="N32" s="34">
        <v>0</v>
      </c>
      <c r="O32" s="34">
        <v>0</v>
      </c>
    </row>
    <row r="33" spans="1:15" ht="33.75" x14ac:dyDescent="0.25">
      <c r="A33" s="27">
        <v>144</v>
      </c>
      <c r="B33" s="27"/>
      <c r="C33" s="36">
        <v>1446</v>
      </c>
      <c r="D33" s="36"/>
      <c r="E33" s="28" t="s">
        <v>64</v>
      </c>
      <c r="F33" s="29" t="s">
        <v>16</v>
      </c>
      <c r="G33" s="30">
        <f t="shared" ref="G33:G34" si="9">SUM(H33:I33)</f>
        <v>0.29336000000000001</v>
      </c>
      <c r="H33" s="34">
        <v>0.29336000000000001</v>
      </c>
      <c r="I33" s="34">
        <v>0</v>
      </c>
      <c r="J33" s="34">
        <f t="shared" ref="J33:J34" si="10">SUM(K33:L33)</f>
        <v>0.29336000000000001</v>
      </c>
      <c r="K33" s="34">
        <v>0.29336000000000001</v>
      </c>
      <c r="L33" s="34">
        <v>0</v>
      </c>
      <c r="M33" s="35">
        <f t="shared" ref="M33:M34" si="11">SUM(N33:O33)</f>
        <v>0</v>
      </c>
      <c r="N33" s="34">
        <v>0</v>
      </c>
      <c r="O33" s="34">
        <v>0</v>
      </c>
    </row>
    <row r="34" spans="1:15" ht="22.5" x14ac:dyDescent="0.25">
      <c r="A34" s="27">
        <v>144</v>
      </c>
      <c r="B34" s="27"/>
      <c r="C34" s="36">
        <v>1448</v>
      </c>
      <c r="D34" s="36"/>
      <c r="E34" s="28" t="s">
        <v>65</v>
      </c>
      <c r="F34" s="29" t="s">
        <v>16</v>
      </c>
      <c r="G34" s="30">
        <f t="shared" si="9"/>
        <v>1068.1524300000001</v>
      </c>
      <c r="H34" s="34">
        <v>1068.1524300000001</v>
      </c>
      <c r="I34" s="34">
        <v>0</v>
      </c>
      <c r="J34" s="34">
        <f t="shared" si="10"/>
        <v>1068.1524300000001</v>
      </c>
      <c r="K34" s="34">
        <v>1068.1524300000001</v>
      </c>
      <c r="L34" s="34">
        <v>0</v>
      </c>
      <c r="M34" s="35">
        <f t="shared" si="11"/>
        <v>0</v>
      </c>
      <c r="N34" s="34">
        <v>0</v>
      </c>
      <c r="O34" s="34">
        <v>0</v>
      </c>
    </row>
    <row r="35" spans="1:15" ht="22.5" x14ac:dyDescent="0.25">
      <c r="A35" s="27">
        <v>144</v>
      </c>
      <c r="B35" s="27"/>
      <c r="C35" s="31" t="s">
        <v>66</v>
      </c>
      <c r="D35" s="31"/>
      <c r="E35" s="32" t="s">
        <v>63</v>
      </c>
      <c r="F35" s="29"/>
      <c r="G35" s="30">
        <f>SUM(G32:G34)</f>
        <v>1163068.44579</v>
      </c>
      <c r="H35" s="30">
        <f t="shared" ref="H35:O35" si="12">SUM(H32:H34)</f>
        <v>1163068.44579</v>
      </c>
      <c r="I35" s="30">
        <f t="shared" si="12"/>
        <v>0</v>
      </c>
      <c r="J35" s="30">
        <f t="shared" si="12"/>
        <v>1163068.44579</v>
      </c>
      <c r="K35" s="30">
        <f t="shared" si="12"/>
        <v>1163068.44579</v>
      </c>
      <c r="L35" s="30">
        <f t="shared" si="12"/>
        <v>0</v>
      </c>
      <c r="M35" s="30">
        <f t="shared" si="12"/>
        <v>0</v>
      </c>
      <c r="N35" s="30">
        <f t="shared" si="12"/>
        <v>0</v>
      </c>
      <c r="O35" s="30">
        <f t="shared" si="12"/>
        <v>0</v>
      </c>
    </row>
    <row r="36" spans="1:15" ht="33.75" x14ac:dyDescent="0.25">
      <c r="A36" s="31" t="s">
        <v>67</v>
      </c>
      <c r="B36" s="31"/>
      <c r="C36" s="31"/>
      <c r="D36" s="31"/>
      <c r="E36" s="32" t="s">
        <v>68</v>
      </c>
      <c r="F36" s="33"/>
      <c r="G36" s="34">
        <f>SUM(G35,G31,G28)</f>
        <v>1255222.3884700001</v>
      </c>
      <c r="H36" s="34">
        <f t="shared" ref="H36:O36" si="13">SUM(H35,H31,H28)</f>
        <v>1241401.9984000002</v>
      </c>
      <c r="I36" s="34">
        <f t="shared" si="13"/>
        <v>13820.390070000001</v>
      </c>
      <c r="J36" s="34">
        <f t="shared" si="13"/>
        <v>1469376.3117799999</v>
      </c>
      <c r="K36" s="34">
        <f t="shared" si="13"/>
        <v>1367832.4566199998</v>
      </c>
      <c r="L36" s="34">
        <f t="shared" si="13"/>
        <v>101543.85516000001</v>
      </c>
      <c r="M36" s="34">
        <f t="shared" si="13"/>
        <v>306534.37400000001</v>
      </c>
      <c r="N36" s="34">
        <f t="shared" si="13"/>
        <v>149490.53367999999</v>
      </c>
      <c r="O36" s="34">
        <f t="shared" si="13"/>
        <v>157043.84032000002</v>
      </c>
    </row>
    <row r="37" spans="1:15" x14ac:dyDescent="0.25">
      <c r="A37" s="27" t="s">
        <v>69</v>
      </c>
      <c r="B37" s="27" t="s">
        <v>70</v>
      </c>
      <c r="C37" s="27" t="s">
        <v>71</v>
      </c>
      <c r="D37" s="27" t="s">
        <v>72</v>
      </c>
      <c r="E37" s="28" t="s">
        <v>72</v>
      </c>
      <c r="F37" s="29" t="s">
        <v>16</v>
      </c>
      <c r="G37" s="30">
        <f>SUM(H37:I37)</f>
        <v>10045762.031569999</v>
      </c>
      <c r="H37" s="30">
        <v>397917.91541999998</v>
      </c>
      <c r="I37" s="30">
        <v>9647844.1161499992</v>
      </c>
      <c r="J37" s="30">
        <f>SUM(K37:L37)</f>
        <v>9941901.8936399985</v>
      </c>
      <c r="K37" s="30">
        <v>411336.28415999998</v>
      </c>
      <c r="L37" s="30">
        <v>9530565.6094799992</v>
      </c>
      <c r="M37" s="30">
        <f>SUM(N37:O37)</f>
        <v>261668.09264000002</v>
      </c>
      <c r="N37" s="30">
        <v>11109.487300000001</v>
      </c>
      <c r="O37" s="30">
        <v>250558.60534000001</v>
      </c>
    </row>
    <row r="38" spans="1:15" x14ac:dyDescent="0.25">
      <c r="A38" s="27" t="s">
        <v>69</v>
      </c>
      <c r="B38" s="27" t="s">
        <v>70</v>
      </c>
      <c r="C38" s="27" t="s">
        <v>73</v>
      </c>
      <c r="D38" s="27" t="s">
        <v>74</v>
      </c>
      <c r="E38" s="28" t="s">
        <v>74</v>
      </c>
      <c r="F38" s="29" t="s">
        <v>16</v>
      </c>
      <c r="G38" s="30">
        <f>SUM(H38:I38)</f>
        <v>415283.95364999998</v>
      </c>
      <c r="H38" s="30">
        <v>415283.95364999998</v>
      </c>
      <c r="I38" s="30">
        <v>0</v>
      </c>
      <c r="J38" s="30">
        <f>SUM(K38:L38)</f>
        <v>415021.58746000001</v>
      </c>
      <c r="K38" s="30">
        <v>415021.58746000001</v>
      </c>
      <c r="L38" s="30">
        <v>0</v>
      </c>
      <c r="M38" s="30">
        <f>SUM(N38:O38)</f>
        <v>2706.8289799999998</v>
      </c>
      <c r="N38" s="30">
        <v>2706.8289799999998</v>
      </c>
      <c r="O38" s="30">
        <v>0</v>
      </c>
    </row>
    <row r="39" spans="1:15" x14ac:dyDescent="0.25">
      <c r="A39" s="27" t="s">
        <v>69</v>
      </c>
      <c r="B39" s="27" t="s">
        <v>70</v>
      </c>
      <c r="C39" s="31" t="s">
        <v>75</v>
      </c>
      <c r="D39" s="31"/>
      <c r="E39" s="32" t="s">
        <v>70</v>
      </c>
      <c r="F39" s="33"/>
      <c r="G39" s="34">
        <f>SUM(G37:G38)</f>
        <v>10461045.985219998</v>
      </c>
      <c r="H39" s="34">
        <f t="shared" ref="H39:O39" si="14">SUM(H37:H38)</f>
        <v>813201.86907000002</v>
      </c>
      <c r="I39" s="34">
        <f t="shared" si="14"/>
        <v>9647844.1161499992</v>
      </c>
      <c r="J39" s="34">
        <f t="shared" si="14"/>
        <v>10356923.481099999</v>
      </c>
      <c r="K39" s="34">
        <f t="shared" si="14"/>
        <v>826357.87161999999</v>
      </c>
      <c r="L39" s="34">
        <f t="shared" si="14"/>
        <v>9530565.6094799992</v>
      </c>
      <c r="M39" s="34">
        <f t="shared" si="14"/>
        <v>264374.92162000004</v>
      </c>
      <c r="N39" s="34">
        <f t="shared" si="14"/>
        <v>13816.316280000001</v>
      </c>
      <c r="O39" s="34">
        <f t="shared" si="14"/>
        <v>250558.60534000001</v>
      </c>
    </row>
    <row r="40" spans="1:15" ht="22.5" x14ac:dyDescent="0.25">
      <c r="A40" s="27" t="s">
        <v>76</v>
      </c>
      <c r="B40" s="27" t="s">
        <v>77</v>
      </c>
      <c r="C40" s="27" t="s">
        <v>78</v>
      </c>
      <c r="D40" s="27" t="s">
        <v>79</v>
      </c>
      <c r="E40" s="28" t="s">
        <v>79</v>
      </c>
      <c r="F40" s="29" t="s">
        <v>16</v>
      </c>
      <c r="G40" s="30">
        <f>SUM(H40:I40)</f>
        <v>275000</v>
      </c>
      <c r="H40" s="30">
        <v>275000</v>
      </c>
      <c r="I40" s="30">
        <v>0</v>
      </c>
      <c r="J40" s="30">
        <f>SUM(K40:L40)</f>
        <v>275000</v>
      </c>
      <c r="K40" s="30">
        <v>275000</v>
      </c>
      <c r="L40" s="30">
        <v>0</v>
      </c>
      <c r="M40" s="30">
        <f>SUM(N40:O40)</f>
        <v>0</v>
      </c>
      <c r="N40" s="30">
        <v>0</v>
      </c>
      <c r="O40" s="30">
        <v>0</v>
      </c>
    </row>
    <row r="41" spans="1:15" ht="22.5" x14ac:dyDescent="0.25">
      <c r="A41" s="27" t="s">
        <v>76</v>
      </c>
      <c r="B41" s="27" t="s">
        <v>77</v>
      </c>
      <c r="C41" s="27" t="s">
        <v>80</v>
      </c>
      <c r="D41" s="27" t="s">
        <v>81</v>
      </c>
      <c r="E41" s="28" t="s">
        <v>81</v>
      </c>
      <c r="F41" s="29" t="s">
        <v>16</v>
      </c>
      <c r="G41" s="30">
        <f>SUM(H41:I41)</f>
        <v>101.85617000000001</v>
      </c>
      <c r="H41" s="30">
        <v>101.85617000000001</v>
      </c>
      <c r="I41" s="30">
        <v>0</v>
      </c>
      <c r="J41" s="30">
        <f>SUM(K41:L41)</f>
        <v>101.85617000000001</v>
      </c>
      <c r="K41" s="30">
        <v>101.85617000000001</v>
      </c>
      <c r="L41" s="30">
        <v>0</v>
      </c>
      <c r="M41" s="30">
        <f>SUM(N41:O41)</f>
        <v>0</v>
      </c>
      <c r="N41" s="30">
        <v>0</v>
      </c>
      <c r="O41" s="30">
        <v>0</v>
      </c>
    </row>
    <row r="42" spans="1:15" ht="22.5" x14ac:dyDescent="0.25">
      <c r="A42" s="27" t="s">
        <v>76</v>
      </c>
      <c r="B42" s="27" t="s">
        <v>77</v>
      </c>
      <c r="C42" s="31" t="s">
        <v>82</v>
      </c>
      <c r="D42" s="31"/>
      <c r="E42" s="32" t="s">
        <v>77</v>
      </c>
      <c r="F42" s="33"/>
      <c r="G42" s="34">
        <f>SUM(G40:G41)</f>
        <v>275101.85616999998</v>
      </c>
      <c r="H42" s="34">
        <f t="shared" ref="H42:O42" si="15">SUM(H40:H41)</f>
        <v>275101.85616999998</v>
      </c>
      <c r="I42" s="34">
        <f t="shared" si="15"/>
        <v>0</v>
      </c>
      <c r="J42" s="34">
        <f t="shared" si="15"/>
        <v>275101.85616999998</v>
      </c>
      <c r="K42" s="34">
        <f t="shared" si="15"/>
        <v>275101.85616999998</v>
      </c>
      <c r="L42" s="34">
        <f t="shared" si="15"/>
        <v>0</v>
      </c>
      <c r="M42" s="34">
        <f t="shared" si="15"/>
        <v>0</v>
      </c>
      <c r="N42" s="34">
        <f t="shared" si="15"/>
        <v>0</v>
      </c>
      <c r="O42" s="34">
        <f t="shared" si="15"/>
        <v>0</v>
      </c>
    </row>
    <row r="43" spans="1:15" x14ac:dyDescent="0.25">
      <c r="A43" s="31" t="s">
        <v>83</v>
      </c>
      <c r="B43" s="31"/>
      <c r="C43" s="31"/>
      <c r="D43" s="31"/>
      <c r="E43" s="32" t="s">
        <v>84</v>
      </c>
      <c r="F43" s="33"/>
      <c r="G43" s="34">
        <f>SUM(G42,G39)</f>
        <v>10736147.841389999</v>
      </c>
      <c r="H43" s="34">
        <f t="shared" ref="H43:O43" si="16">SUM(H42,H39)</f>
        <v>1088303.7252400001</v>
      </c>
      <c r="I43" s="34">
        <f t="shared" si="16"/>
        <v>9647844.1161499992</v>
      </c>
      <c r="J43" s="34">
        <f t="shared" si="16"/>
        <v>10632025.337269999</v>
      </c>
      <c r="K43" s="34">
        <f t="shared" si="16"/>
        <v>1101459.7277899999</v>
      </c>
      <c r="L43" s="34">
        <f t="shared" si="16"/>
        <v>9530565.6094799992</v>
      </c>
      <c r="M43" s="34">
        <f t="shared" si="16"/>
        <v>264374.92162000004</v>
      </c>
      <c r="N43" s="34">
        <f t="shared" si="16"/>
        <v>13816.316280000001</v>
      </c>
      <c r="O43" s="34">
        <f t="shared" si="16"/>
        <v>250558.60534000001</v>
      </c>
    </row>
    <row r="44" spans="1:15" x14ac:dyDescent="0.25">
      <c r="A44" s="27" t="s">
        <v>85</v>
      </c>
      <c r="B44" s="27" t="s">
        <v>86</v>
      </c>
      <c r="C44" s="27" t="s">
        <v>87</v>
      </c>
      <c r="D44" s="27" t="s">
        <v>88</v>
      </c>
      <c r="E44" s="28" t="s">
        <v>88</v>
      </c>
      <c r="F44" s="29" t="s">
        <v>16</v>
      </c>
      <c r="G44" s="30">
        <v>0</v>
      </c>
      <c r="H44" s="30">
        <v>0</v>
      </c>
      <c r="I44" s="30">
        <v>0</v>
      </c>
      <c r="J44" s="30">
        <v>0</v>
      </c>
      <c r="K44" s="30">
        <v>0</v>
      </c>
      <c r="L44" s="30">
        <v>0</v>
      </c>
      <c r="M44" s="30">
        <v>0</v>
      </c>
      <c r="N44" s="30">
        <v>0</v>
      </c>
      <c r="O44" s="30">
        <v>0</v>
      </c>
    </row>
    <row r="45" spans="1:15" x14ac:dyDescent="0.25">
      <c r="A45" s="27" t="s">
        <v>85</v>
      </c>
      <c r="B45" s="27" t="s">
        <v>86</v>
      </c>
      <c r="C45" s="31" t="s">
        <v>89</v>
      </c>
      <c r="D45" s="31"/>
      <c r="E45" s="32" t="s">
        <v>86</v>
      </c>
      <c r="F45" s="33"/>
      <c r="G45" s="34">
        <f>SUM(G44)</f>
        <v>0</v>
      </c>
      <c r="H45" s="34">
        <f t="shared" ref="H45:O46" si="17">SUM(H44)</f>
        <v>0</v>
      </c>
      <c r="I45" s="34">
        <f t="shared" si="17"/>
        <v>0</v>
      </c>
      <c r="J45" s="34">
        <f t="shared" si="17"/>
        <v>0</v>
      </c>
      <c r="K45" s="34">
        <f t="shared" si="17"/>
        <v>0</v>
      </c>
      <c r="L45" s="34">
        <f t="shared" si="17"/>
        <v>0</v>
      </c>
      <c r="M45" s="34">
        <f t="shared" si="17"/>
        <v>0</v>
      </c>
      <c r="N45" s="34">
        <f t="shared" si="17"/>
        <v>0</v>
      </c>
      <c r="O45" s="34">
        <f t="shared" si="17"/>
        <v>0</v>
      </c>
    </row>
    <row r="46" spans="1:15" x14ac:dyDescent="0.25">
      <c r="A46" s="31" t="s">
        <v>90</v>
      </c>
      <c r="B46" s="31"/>
      <c r="C46" s="31"/>
      <c r="D46" s="31"/>
      <c r="E46" s="32" t="s">
        <v>91</v>
      </c>
      <c r="F46" s="33"/>
      <c r="G46" s="34">
        <f>SUM(G45)</f>
        <v>0</v>
      </c>
      <c r="H46" s="34">
        <f t="shared" si="17"/>
        <v>0</v>
      </c>
      <c r="I46" s="34">
        <f t="shared" si="17"/>
        <v>0</v>
      </c>
      <c r="J46" s="34">
        <f t="shared" si="17"/>
        <v>0</v>
      </c>
      <c r="K46" s="34">
        <f t="shared" si="17"/>
        <v>0</v>
      </c>
      <c r="L46" s="34">
        <f t="shared" si="17"/>
        <v>0</v>
      </c>
      <c r="M46" s="34">
        <f t="shared" si="17"/>
        <v>0</v>
      </c>
      <c r="N46" s="34">
        <f t="shared" si="17"/>
        <v>0</v>
      </c>
      <c r="O46" s="34">
        <f t="shared" si="17"/>
        <v>0</v>
      </c>
    </row>
    <row r="47" spans="1:15" x14ac:dyDescent="0.25">
      <c r="A47" s="27" t="s">
        <v>92</v>
      </c>
      <c r="B47" s="27" t="s">
        <v>93</v>
      </c>
      <c r="C47" s="27" t="s">
        <v>94</v>
      </c>
      <c r="D47" s="27" t="s">
        <v>95</v>
      </c>
      <c r="E47" s="28" t="s">
        <v>95</v>
      </c>
      <c r="F47" s="29" t="s">
        <v>16</v>
      </c>
      <c r="G47" s="30">
        <f>SUM(H47:I47)</f>
        <v>117570.78746000001</v>
      </c>
      <c r="H47" s="30">
        <v>45431</v>
      </c>
      <c r="I47" s="30">
        <v>72139.787460000007</v>
      </c>
      <c r="J47" s="30">
        <f>SUM(K47:L47)</f>
        <v>117570.78746000001</v>
      </c>
      <c r="K47" s="30">
        <v>45431</v>
      </c>
      <c r="L47" s="30">
        <v>72139.787460000007</v>
      </c>
      <c r="M47" s="30">
        <f>SUM(N47:O47)</f>
        <v>0</v>
      </c>
      <c r="N47" s="30">
        <v>0</v>
      </c>
      <c r="O47" s="30">
        <v>0</v>
      </c>
    </row>
    <row r="48" spans="1:15" x14ac:dyDescent="0.25">
      <c r="A48" s="27" t="s">
        <v>92</v>
      </c>
      <c r="B48" s="27" t="s">
        <v>93</v>
      </c>
      <c r="C48" s="27" t="s">
        <v>96</v>
      </c>
      <c r="D48" s="27" t="s">
        <v>97</v>
      </c>
      <c r="E48" s="28" t="s">
        <v>97</v>
      </c>
      <c r="F48" s="29" t="s">
        <v>16</v>
      </c>
      <c r="G48" s="30">
        <f t="shared" ref="G48" si="18">SUM(H48:I48)</f>
        <v>4.0949999999999998</v>
      </c>
      <c r="H48" s="30">
        <v>4.0949999999999998</v>
      </c>
      <c r="I48" s="30">
        <v>0</v>
      </c>
      <c r="J48" s="30">
        <f t="shared" ref="J48" si="19">SUM(K48:L48)</f>
        <v>3.6110000000000002</v>
      </c>
      <c r="K48" s="30">
        <v>3.6110000000000002</v>
      </c>
      <c r="L48" s="30">
        <v>0</v>
      </c>
      <c r="M48" s="30">
        <v>13703.631439999999</v>
      </c>
      <c r="N48" s="30">
        <v>13703.631439999999</v>
      </c>
      <c r="O48" s="30">
        <v>0</v>
      </c>
    </row>
    <row r="49" spans="1:15" x14ac:dyDescent="0.25">
      <c r="A49" s="27" t="s">
        <v>92</v>
      </c>
      <c r="B49" s="27" t="s">
        <v>93</v>
      </c>
      <c r="C49" s="31" t="s">
        <v>98</v>
      </c>
      <c r="D49" s="31"/>
      <c r="E49" s="32" t="s">
        <v>93</v>
      </c>
      <c r="F49" s="33"/>
      <c r="G49" s="30">
        <f>SUM(G47:G48)</f>
        <v>117574.88246000001</v>
      </c>
      <c r="H49" s="30">
        <f t="shared" ref="H49:O49" si="20">SUM(H47:H48)</f>
        <v>45435.095000000001</v>
      </c>
      <c r="I49" s="30">
        <f t="shared" si="20"/>
        <v>72139.787460000007</v>
      </c>
      <c r="J49" s="30">
        <f t="shared" si="20"/>
        <v>117574.39846000001</v>
      </c>
      <c r="K49" s="30">
        <f t="shared" si="20"/>
        <v>45434.610999999997</v>
      </c>
      <c r="L49" s="30">
        <f t="shared" si="20"/>
        <v>72139.787460000007</v>
      </c>
      <c r="M49" s="30">
        <f t="shared" si="20"/>
        <v>13703.631439999999</v>
      </c>
      <c r="N49" s="30">
        <f t="shared" si="20"/>
        <v>13703.631439999999</v>
      </c>
      <c r="O49" s="30">
        <f t="shared" si="20"/>
        <v>0</v>
      </c>
    </row>
    <row r="50" spans="1:15" x14ac:dyDescent="0.25">
      <c r="A50" s="27" t="s">
        <v>99</v>
      </c>
      <c r="B50" s="27" t="s">
        <v>100</v>
      </c>
      <c r="C50" s="27" t="s">
        <v>101</v>
      </c>
      <c r="D50" s="27" t="s">
        <v>100</v>
      </c>
      <c r="E50" s="28" t="s">
        <v>100</v>
      </c>
      <c r="F50" s="29" t="s">
        <v>51</v>
      </c>
      <c r="G50" s="30">
        <v>0</v>
      </c>
      <c r="H50" s="30">
        <v>0</v>
      </c>
      <c r="I50" s="30">
        <v>0</v>
      </c>
      <c r="J50" s="30">
        <v>0</v>
      </c>
      <c r="K50" s="30">
        <v>0</v>
      </c>
      <c r="L50" s="30">
        <v>0</v>
      </c>
      <c r="M50" s="30">
        <v>-13703.631439999999</v>
      </c>
      <c r="N50" s="30">
        <v>-13703.631439999999</v>
      </c>
      <c r="O50" s="30">
        <v>0</v>
      </c>
    </row>
    <row r="51" spans="1:15" x14ac:dyDescent="0.25">
      <c r="A51" s="27" t="s">
        <v>99</v>
      </c>
      <c r="B51" s="27" t="s">
        <v>100</v>
      </c>
      <c r="C51" s="31" t="s">
        <v>102</v>
      </c>
      <c r="D51" s="31"/>
      <c r="E51" s="32" t="s">
        <v>100</v>
      </c>
      <c r="F51" s="33"/>
      <c r="G51" s="34">
        <v>0</v>
      </c>
      <c r="H51" s="34">
        <v>0</v>
      </c>
      <c r="I51" s="34">
        <v>0</v>
      </c>
      <c r="J51" s="34">
        <v>0</v>
      </c>
      <c r="K51" s="34">
        <v>0</v>
      </c>
      <c r="L51" s="34">
        <v>0</v>
      </c>
      <c r="M51" s="34">
        <v>-13703.631439999999</v>
      </c>
      <c r="N51" s="34">
        <v>-13703.631439999999</v>
      </c>
      <c r="O51" s="34">
        <v>0</v>
      </c>
    </row>
    <row r="52" spans="1:15" x14ac:dyDescent="0.25">
      <c r="A52" s="31" t="s">
        <v>103</v>
      </c>
      <c r="B52" s="31"/>
      <c r="C52" s="31"/>
      <c r="D52" s="31"/>
      <c r="E52" s="32" t="s">
        <v>93</v>
      </c>
      <c r="F52" s="33"/>
      <c r="G52" s="34">
        <f>SUM(G49,G51)</f>
        <v>117574.88246000001</v>
      </c>
      <c r="H52" s="34">
        <f t="shared" ref="H52:O52" si="21">SUM(H49,H51)</f>
        <v>45435.095000000001</v>
      </c>
      <c r="I52" s="34">
        <f t="shared" si="21"/>
        <v>72139.787460000007</v>
      </c>
      <c r="J52" s="34">
        <f t="shared" si="21"/>
        <v>117574.39846000001</v>
      </c>
      <c r="K52" s="34">
        <f t="shared" si="21"/>
        <v>45434.610999999997</v>
      </c>
      <c r="L52" s="34">
        <f t="shared" si="21"/>
        <v>72139.787460000007</v>
      </c>
      <c r="M52" s="34">
        <f t="shared" si="21"/>
        <v>0</v>
      </c>
      <c r="N52" s="34">
        <f t="shared" si="21"/>
        <v>0</v>
      </c>
      <c r="O52" s="34">
        <f t="shared" si="21"/>
        <v>0</v>
      </c>
    </row>
    <row r="53" spans="1:15" x14ac:dyDescent="0.25">
      <c r="A53" s="31"/>
      <c r="B53" s="31"/>
      <c r="C53" s="31"/>
      <c r="D53" s="31"/>
      <c r="E53" s="32" t="s">
        <v>104</v>
      </c>
      <c r="F53" s="33"/>
      <c r="G53" s="34">
        <f t="shared" ref="G53:O53" si="22">SUM(G52,G46,G43,G13,G18,G21,G36)</f>
        <v>25591917.374760002</v>
      </c>
      <c r="H53" s="34">
        <f t="shared" si="22"/>
        <v>15399026.430680001</v>
      </c>
      <c r="I53" s="34">
        <f t="shared" si="22"/>
        <v>10192890.944079999</v>
      </c>
      <c r="J53" s="34">
        <f t="shared" si="22"/>
        <v>25698003.838959999</v>
      </c>
      <c r="K53" s="34">
        <f t="shared" si="22"/>
        <v>15529039.904279999</v>
      </c>
      <c r="L53" s="34">
        <f t="shared" si="22"/>
        <v>10168963.934679998</v>
      </c>
      <c r="M53" s="34">
        <f t="shared" si="22"/>
        <v>725312.40419000003</v>
      </c>
      <c r="N53" s="34">
        <f t="shared" si="22"/>
        <v>278399.02217000001</v>
      </c>
      <c r="O53" s="34">
        <f t="shared" si="22"/>
        <v>446913.38202000002</v>
      </c>
    </row>
    <row r="54" spans="1:15" x14ac:dyDescent="0.25">
      <c r="A54" s="27" t="s">
        <v>105</v>
      </c>
      <c r="B54" s="27" t="s">
        <v>106</v>
      </c>
      <c r="C54" s="27" t="s">
        <v>107</v>
      </c>
      <c r="D54" s="27" t="s">
        <v>108</v>
      </c>
      <c r="E54" s="28" t="s">
        <v>108</v>
      </c>
      <c r="F54" s="29" t="s">
        <v>16</v>
      </c>
      <c r="G54" s="30">
        <v>0</v>
      </c>
      <c r="H54" s="30">
        <v>0</v>
      </c>
      <c r="I54" s="30">
        <v>0</v>
      </c>
      <c r="J54" s="30">
        <v>0</v>
      </c>
      <c r="K54" s="30">
        <v>0</v>
      </c>
      <c r="L54" s="30">
        <v>0</v>
      </c>
      <c r="M54" s="30">
        <v>140</v>
      </c>
      <c r="N54" s="30">
        <v>140</v>
      </c>
      <c r="O54" s="30">
        <v>0</v>
      </c>
    </row>
    <row r="55" spans="1:15" ht="22.5" x14ac:dyDescent="0.25">
      <c r="A55" s="27" t="s">
        <v>105</v>
      </c>
      <c r="B55" s="27" t="s">
        <v>106</v>
      </c>
      <c r="C55" s="27" t="s">
        <v>109</v>
      </c>
      <c r="D55" s="27" t="s">
        <v>110</v>
      </c>
      <c r="E55" s="28" t="s">
        <v>110</v>
      </c>
      <c r="F55" s="29" t="s">
        <v>16</v>
      </c>
      <c r="G55" s="30">
        <v>0</v>
      </c>
      <c r="H55" s="30">
        <v>0</v>
      </c>
      <c r="I55" s="30">
        <v>0</v>
      </c>
      <c r="J55" s="30">
        <v>0</v>
      </c>
      <c r="K55" s="30">
        <v>0</v>
      </c>
      <c r="L55" s="30">
        <v>0</v>
      </c>
      <c r="M55" s="30">
        <v>0</v>
      </c>
      <c r="N55" s="30">
        <v>0</v>
      </c>
      <c r="O55" s="30">
        <v>0</v>
      </c>
    </row>
    <row r="56" spans="1:15" ht="22.5" x14ac:dyDescent="0.25">
      <c r="A56" s="27" t="s">
        <v>105</v>
      </c>
      <c r="B56" s="27" t="s">
        <v>106</v>
      </c>
      <c r="C56" s="27" t="s">
        <v>111</v>
      </c>
      <c r="D56" s="27" t="s">
        <v>106</v>
      </c>
      <c r="E56" s="28" t="s">
        <v>106</v>
      </c>
      <c r="F56" s="29" t="s">
        <v>16</v>
      </c>
      <c r="G56" s="30">
        <f t="shared" ref="G56:G61" si="23">SUM(H56:I56)</f>
        <v>86493.857090000005</v>
      </c>
      <c r="H56" s="30">
        <v>86200.383220000003</v>
      </c>
      <c r="I56" s="30">
        <v>293.47386999999998</v>
      </c>
      <c r="J56" s="30">
        <f t="shared" ref="J56:J61" si="24">SUM(K56:L56)</f>
        <v>122091.9405</v>
      </c>
      <c r="K56" s="30">
        <v>121772.65896</v>
      </c>
      <c r="L56" s="30">
        <v>319.28154000000001</v>
      </c>
      <c r="M56" s="30">
        <f t="shared" ref="M56:M61" si="25">SUM(N56:O56)</f>
        <v>752629.07618999993</v>
      </c>
      <c r="N56" s="30">
        <v>744294.55626999994</v>
      </c>
      <c r="O56" s="30">
        <v>8334.5199200000006</v>
      </c>
    </row>
    <row r="57" spans="1:15" ht="22.5" x14ac:dyDescent="0.25">
      <c r="A57" s="27" t="s">
        <v>105</v>
      </c>
      <c r="B57" s="27" t="s">
        <v>106</v>
      </c>
      <c r="C57" s="27" t="s">
        <v>112</v>
      </c>
      <c r="D57" s="27" t="s">
        <v>113</v>
      </c>
      <c r="E57" s="28" t="s">
        <v>113</v>
      </c>
      <c r="F57" s="29" t="s">
        <v>16</v>
      </c>
      <c r="G57" s="30">
        <v>0</v>
      </c>
      <c r="H57" s="30">
        <v>0</v>
      </c>
      <c r="I57" s="30">
        <v>0</v>
      </c>
      <c r="J57" s="30">
        <v>0</v>
      </c>
      <c r="K57" s="30">
        <v>0</v>
      </c>
      <c r="L57" s="30">
        <v>0.44529999999999997</v>
      </c>
      <c r="M57" s="30">
        <f t="shared" si="25"/>
        <v>23.284400000000002</v>
      </c>
      <c r="N57" s="30">
        <v>23.284400000000002</v>
      </c>
      <c r="O57" s="30">
        <v>0</v>
      </c>
    </row>
    <row r="58" spans="1:15" ht="22.5" x14ac:dyDescent="0.25">
      <c r="A58" s="27" t="s">
        <v>105</v>
      </c>
      <c r="B58" s="27" t="s">
        <v>106</v>
      </c>
      <c r="C58" s="27" t="s">
        <v>112</v>
      </c>
      <c r="D58" s="27" t="s">
        <v>113</v>
      </c>
      <c r="E58" s="28" t="s">
        <v>113</v>
      </c>
      <c r="F58" s="29" t="s">
        <v>51</v>
      </c>
      <c r="G58" s="30">
        <f t="shared" si="23"/>
        <v>84</v>
      </c>
      <c r="H58" s="30">
        <v>83</v>
      </c>
      <c r="I58" s="30">
        <v>1</v>
      </c>
      <c r="J58" s="30">
        <f t="shared" si="24"/>
        <v>352.31189000000001</v>
      </c>
      <c r="K58" s="30">
        <v>352</v>
      </c>
      <c r="L58" s="30">
        <v>0.31189</v>
      </c>
      <c r="M58" s="30">
        <f t="shared" si="25"/>
        <v>-1307.8365100000001</v>
      </c>
      <c r="N58" s="30">
        <v>-1299.39606</v>
      </c>
      <c r="O58" s="30">
        <v>-8.4404500000000002</v>
      </c>
    </row>
    <row r="59" spans="1:15" ht="22.5" x14ac:dyDescent="0.25">
      <c r="A59" s="27" t="s">
        <v>105</v>
      </c>
      <c r="B59" s="27" t="s">
        <v>106</v>
      </c>
      <c r="C59" s="27" t="s">
        <v>114</v>
      </c>
      <c r="D59" s="27" t="s">
        <v>115</v>
      </c>
      <c r="E59" s="28" t="s">
        <v>115</v>
      </c>
      <c r="F59" s="29" t="s">
        <v>16</v>
      </c>
      <c r="G59" s="30">
        <f t="shared" si="23"/>
        <v>13090.64977</v>
      </c>
      <c r="H59" s="30">
        <v>12992.31544</v>
      </c>
      <c r="I59" s="30">
        <v>98.334329999999994</v>
      </c>
      <c r="J59" s="30">
        <f t="shared" si="24"/>
        <v>15373.004269999999</v>
      </c>
      <c r="K59" s="30">
        <v>15251.44328</v>
      </c>
      <c r="L59" s="30">
        <v>121.56099</v>
      </c>
      <c r="M59" s="30">
        <f t="shared" si="25"/>
        <v>20351.672700000003</v>
      </c>
      <c r="N59" s="30">
        <v>20255.385760000001</v>
      </c>
      <c r="O59" s="30">
        <v>96.286940000000001</v>
      </c>
    </row>
    <row r="60" spans="1:15" ht="22.5" x14ac:dyDescent="0.25">
      <c r="A60" s="27" t="s">
        <v>105</v>
      </c>
      <c r="B60" s="27" t="s">
        <v>106</v>
      </c>
      <c r="C60" s="27" t="s">
        <v>114</v>
      </c>
      <c r="D60" s="27" t="s">
        <v>115</v>
      </c>
      <c r="E60" s="28" t="s">
        <v>115</v>
      </c>
      <c r="F60" s="29" t="s">
        <v>51</v>
      </c>
      <c r="G60" s="30">
        <f t="shared" si="23"/>
        <v>0</v>
      </c>
      <c r="H60" s="30">
        <v>0</v>
      </c>
      <c r="I60" s="30">
        <v>0</v>
      </c>
      <c r="J60" s="30">
        <f t="shared" si="24"/>
        <v>0</v>
      </c>
      <c r="K60" s="30">
        <v>0</v>
      </c>
      <c r="L60" s="30">
        <v>0</v>
      </c>
      <c r="M60" s="30">
        <f t="shared" si="25"/>
        <v>-87.845179999999999</v>
      </c>
      <c r="N60" s="30">
        <v>-87.845179999999999</v>
      </c>
      <c r="O60" s="30">
        <v>0</v>
      </c>
    </row>
    <row r="61" spans="1:15" ht="33.75" x14ac:dyDescent="0.25">
      <c r="A61" s="27" t="s">
        <v>105</v>
      </c>
      <c r="B61" s="27" t="s">
        <v>106</v>
      </c>
      <c r="C61" s="27" t="s">
        <v>116</v>
      </c>
      <c r="D61" s="27" t="s">
        <v>117</v>
      </c>
      <c r="E61" s="28" t="s">
        <v>117</v>
      </c>
      <c r="F61" s="29" t="s">
        <v>51</v>
      </c>
      <c r="G61" s="30">
        <f t="shared" si="23"/>
        <v>3426.6110800000001</v>
      </c>
      <c r="H61" s="30">
        <v>3424.9673200000002</v>
      </c>
      <c r="I61" s="30">
        <v>1.6437600000000001</v>
      </c>
      <c r="J61" s="30">
        <f t="shared" si="24"/>
        <v>27772.386500000001</v>
      </c>
      <c r="K61" s="30">
        <v>27684.087360000001</v>
      </c>
      <c r="L61" s="30">
        <v>88.299139999999994</v>
      </c>
      <c r="M61" s="30">
        <f t="shared" si="25"/>
        <v>-153501.35404999999</v>
      </c>
      <c r="N61" s="30">
        <v>-153367.79412999999</v>
      </c>
      <c r="O61" s="30">
        <v>-133.55992000000001</v>
      </c>
    </row>
    <row r="62" spans="1:15" ht="22.5" x14ac:dyDescent="0.25">
      <c r="A62" s="27" t="s">
        <v>105</v>
      </c>
      <c r="B62" s="27" t="s">
        <v>106</v>
      </c>
      <c r="C62" s="31" t="s">
        <v>118</v>
      </c>
      <c r="D62" s="31"/>
      <c r="E62" s="32" t="s">
        <v>106</v>
      </c>
      <c r="F62" s="33"/>
      <c r="G62" s="30">
        <f t="shared" ref="G62:O62" si="26">SUM(G54:G61)</f>
        <v>103095.11794000001</v>
      </c>
      <c r="H62" s="30">
        <f t="shared" si="26"/>
        <v>102700.66598000001</v>
      </c>
      <c r="I62" s="30">
        <f t="shared" si="26"/>
        <v>394.45195999999993</v>
      </c>
      <c r="J62" s="30">
        <f t="shared" si="26"/>
        <v>165589.64315999998</v>
      </c>
      <c r="K62" s="30">
        <f t="shared" si="26"/>
        <v>165060.18960000001</v>
      </c>
      <c r="L62" s="30">
        <f t="shared" si="26"/>
        <v>529.89886000000001</v>
      </c>
      <c r="M62" s="30">
        <f t="shared" si="26"/>
        <v>618246.99754999997</v>
      </c>
      <c r="N62" s="30">
        <f t="shared" si="26"/>
        <v>609958.19105999987</v>
      </c>
      <c r="O62" s="30">
        <f t="shared" si="26"/>
        <v>8288.8064900000008</v>
      </c>
    </row>
    <row r="63" spans="1:15" ht="22.5" x14ac:dyDescent="0.25">
      <c r="A63" s="27" t="s">
        <v>119</v>
      </c>
      <c r="B63" s="27" t="s">
        <v>120</v>
      </c>
      <c r="C63" s="27" t="s">
        <v>121</v>
      </c>
      <c r="D63" s="27" t="s">
        <v>122</v>
      </c>
      <c r="E63" s="28" t="s">
        <v>122</v>
      </c>
      <c r="F63" s="29" t="s">
        <v>16</v>
      </c>
      <c r="G63" s="30">
        <f>SUM(H63:I63)</f>
        <v>0</v>
      </c>
      <c r="H63" s="30">
        <v>0</v>
      </c>
      <c r="I63" s="30">
        <v>0</v>
      </c>
      <c r="J63" s="30">
        <f>SUM(K63:L63)</f>
        <v>19.992999999999999</v>
      </c>
      <c r="K63" s="30">
        <v>19.992999999999999</v>
      </c>
      <c r="L63" s="30">
        <v>0</v>
      </c>
      <c r="M63" s="30">
        <f>SUM(N63:O63)</f>
        <v>39.997999999999998</v>
      </c>
      <c r="N63" s="30">
        <v>39.997999999999998</v>
      </c>
      <c r="O63" s="30">
        <v>0</v>
      </c>
    </row>
    <row r="64" spans="1:15" ht="22.5" x14ac:dyDescent="0.25">
      <c r="A64" s="27" t="s">
        <v>119</v>
      </c>
      <c r="B64" s="27" t="s">
        <v>120</v>
      </c>
      <c r="C64" s="27" t="s">
        <v>123</v>
      </c>
      <c r="D64" s="27" t="s">
        <v>124</v>
      </c>
      <c r="E64" s="28" t="s">
        <v>124</v>
      </c>
      <c r="F64" s="29" t="s">
        <v>16</v>
      </c>
      <c r="G64" s="30">
        <f t="shared" ref="G64:G68" si="27">SUM(H64:I64)</f>
        <v>9.1889999999999999E-2</v>
      </c>
      <c r="H64" s="30">
        <v>9.1889999999999999E-2</v>
      </c>
      <c r="I64" s="30">
        <v>0</v>
      </c>
      <c r="J64" s="30">
        <f t="shared" ref="J64:J68" si="28">SUM(K64:L64)</f>
        <v>0</v>
      </c>
      <c r="K64" s="30">
        <v>0</v>
      </c>
      <c r="L64" s="30">
        <v>0</v>
      </c>
      <c r="M64" s="30">
        <f t="shared" ref="M64:M68" si="29">SUM(N64:O64)</f>
        <v>0</v>
      </c>
      <c r="N64" s="30">
        <v>0</v>
      </c>
      <c r="O64" s="30">
        <v>0</v>
      </c>
    </row>
    <row r="65" spans="1:15" ht="22.5" x14ac:dyDescent="0.25">
      <c r="A65" s="27" t="s">
        <v>119</v>
      </c>
      <c r="B65" s="27" t="s">
        <v>120</v>
      </c>
      <c r="C65" s="27" t="s">
        <v>123</v>
      </c>
      <c r="D65" s="27" t="s">
        <v>124</v>
      </c>
      <c r="E65" s="28" t="s">
        <v>124</v>
      </c>
      <c r="F65" s="29" t="s">
        <v>51</v>
      </c>
      <c r="G65" s="30">
        <f t="shared" si="27"/>
        <v>6.8720000000000003E-2</v>
      </c>
      <c r="H65" s="30">
        <v>6.8720000000000003E-2</v>
      </c>
      <c r="I65" s="30">
        <v>0</v>
      </c>
      <c r="J65" s="30">
        <f t="shared" si="28"/>
        <v>0</v>
      </c>
      <c r="K65" s="30">
        <v>0</v>
      </c>
      <c r="L65" s="30">
        <v>0</v>
      </c>
      <c r="M65" s="30">
        <f t="shared" si="29"/>
        <v>5.5259999999999997E-2</v>
      </c>
      <c r="N65" s="30">
        <v>5.5259999999999997E-2</v>
      </c>
      <c r="O65" s="30">
        <v>0</v>
      </c>
    </row>
    <row r="66" spans="1:15" ht="22.5" x14ac:dyDescent="0.25">
      <c r="A66" s="27" t="s">
        <v>119</v>
      </c>
      <c r="B66" s="27" t="s">
        <v>120</v>
      </c>
      <c r="C66" s="27" t="s">
        <v>125</v>
      </c>
      <c r="D66" s="27" t="s">
        <v>126</v>
      </c>
      <c r="E66" s="28" t="s">
        <v>126</v>
      </c>
      <c r="F66" s="29" t="s">
        <v>16</v>
      </c>
      <c r="G66" s="30">
        <f t="shared" si="27"/>
        <v>0.86292999999999997</v>
      </c>
      <c r="H66" s="30">
        <v>0.86292999999999997</v>
      </c>
      <c r="I66" s="30">
        <v>0</v>
      </c>
      <c r="J66" s="30">
        <f t="shared" si="28"/>
        <v>1.05847</v>
      </c>
      <c r="K66" s="30">
        <v>1.05847</v>
      </c>
      <c r="L66" s="30">
        <v>0</v>
      </c>
      <c r="M66" s="30">
        <f t="shared" si="29"/>
        <v>0.86292999999999997</v>
      </c>
      <c r="N66" s="30">
        <v>0.86292999999999997</v>
      </c>
      <c r="O66" s="30">
        <v>0</v>
      </c>
    </row>
    <row r="67" spans="1:15" ht="22.5" x14ac:dyDescent="0.25">
      <c r="A67" s="27" t="s">
        <v>119</v>
      </c>
      <c r="B67" s="27" t="s">
        <v>120</v>
      </c>
      <c r="C67" s="27" t="s">
        <v>127</v>
      </c>
      <c r="D67" s="27" t="s">
        <v>128</v>
      </c>
      <c r="E67" s="28" t="s">
        <v>128</v>
      </c>
      <c r="F67" s="29" t="s">
        <v>51</v>
      </c>
      <c r="G67" s="30">
        <f t="shared" si="27"/>
        <v>0.62607000000000002</v>
      </c>
      <c r="H67" s="30">
        <v>0.62607000000000002</v>
      </c>
      <c r="I67" s="30">
        <v>0</v>
      </c>
      <c r="J67" s="30">
        <f t="shared" si="28"/>
        <v>0</v>
      </c>
      <c r="K67" s="30">
        <v>0</v>
      </c>
      <c r="L67" s="30">
        <v>0</v>
      </c>
      <c r="M67" s="30">
        <f t="shared" si="29"/>
        <v>-0.89707000000000003</v>
      </c>
      <c r="N67" s="30">
        <v>-0.89707000000000003</v>
      </c>
      <c r="O67" s="30">
        <v>0</v>
      </c>
    </row>
    <row r="68" spans="1:15" x14ac:dyDescent="0.25">
      <c r="A68" s="27" t="s">
        <v>119</v>
      </c>
      <c r="B68" s="27" t="s">
        <v>120</v>
      </c>
      <c r="C68" s="31" t="s">
        <v>129</v>
      </c>
      <c r="D68" s="31"/>
      <c r="E68" s="32" t="s">
        <v>120</v>
      </c>
      <c r="F68" s="33"/>
      <c r="G68" s="30">
        <f t="shared" si="27"/>
        <v>1.64961</v>
      </c>
      <c r="H68" s="34">
        <f>SUM(H63:H67)</f>
        <v>1.64961</v>
      </c>
      <c r="I68" s="34">
        <f>SUM(I63:I67)</f>
        <v>0</v>
      </c>
      <c r="J68" s="30">
        <f t="shared" si="28"/>
        <v>21.051469999999998</v>
      </c>
      <c r="K68" s="34">
        <f>SUM(K63:K67)</f>
        <v>21.051469999999998</v>
      </c>
      <c r="L68" s="34">
        <v>0</v>
      </c>
      <c r="M68" s="30">
        <f t="shared" si="29"/>
        <v>40.019119999999994</v>
      </c>
      <c r="N68" s="34">
        <f>SUM(N63:N67)</f>
        <v>40.019119999999994</v>
      </c>
      <c r="O68" s="34">
        <v>0</v>
      </c>
    </row>
    <row r="69" spans="1:15" ht="22.5" x14ac:dyDescent="0.25">
      <c r="A69" s="31" t="s">
        <v>130</v>
      </c>
      <c r="B69" s="31"/>
      <c r="C69" s="31"/>
      <c r="D69" s="31"/>
      <c r="E69" s="32" t="s">
        <v>131</v>
      </c>
      <c r="F69" s="33"/>
      <c r="G69" s="34">
        <f>SUM(G68,G62)</f>
        <v>103096.76755</v>
      </c>
      <c r="H69" s="34">
        <f t="shared" ref="H69:O69" si="30">SUM(H68,H62)</f>
        <v>102702.31559</v>
      </c>
      <c r="I69" s="34">
        <f t="shared" si="30"/>
        <v>394.45195999999993</v>
      </c>
      <c r="J69" s="34">
        <f t="shared" si="30"/>
        <v>165610.69462999998</v>
      </c>
      <c r="K69" s="34">
        <f t="shared" si="30"/>
        <v>165081.24107000002</v>
      </c>
      <c r="L69" s="34">
        <f t="shared" si="30"/>
        <v>529.89886000000001</v>
      </c>
      <c r="M69" s="34">
        <f t="shared" si="30"/>
        <v>618287.01666999992</v>
      </c>
      <c r="N69" s="34">
        <f t="shared" si="30"/>
        <v>609998.21017999982</v>
      </c>
      <c r="O69" s="34">
        <f t="shared" si="30"/>
        <v>8288.8064900000008</v>
      </c>
    </row>
    <row r="70" spans="1:15" x14ac:dyDescent="0.25">
      <c r="A70" s="27" t="s">
        <v>132</v>
      </c>
      <c r="B70" s="27" t="s">
        <v>133</v>
      </c>
      <c r="C70" s="27" t="s">
        <v>134</v>
      </c>
      <c r="D70" s="27" t="s">
        <v>135</v>
      </c>
      <c r="E70" s="28" t="s">
        <v>135</v>
      </c>
      <c r="F70" s="29" t="s">
        <v>16</v>
      </c>
      <c r="G70" s="30">
        <v>0</v>
      </c>
      <c r="H70" s="30">
        <v>0</v>
      </c>
      <c r="I70" s="30">
        <v>0</v>
      </c>
      <c r="J70" s="30">
        <v>0</v>
      </c>
      <c r="K70" s="30">
        <v>0</v>
      </c>
      <c r="L70" s="30">
        <v>0</v>
      </c>
      <c r="M70" s="30">
        <v>0</v>
      </c>
      <c r="N70" s="30">
        <v>0</v>
      </c>
      <c r="O70" s="30">
        <v>0</v>
      </c>
    </row>
    <row r="71" spans="1:15" ht="22.5" x14ac:dyDescent="0.25">
      <c r="A71" s="27" t="s">
        <v>132</v>
      </c>
      <c r="B71" s="27" t="s">
        <v>133</v>
      </c>
      <c r="C71" s="27" t="s">
        <v>136</v>
      </c>
      <c r="D71" s="27" t="s">
        <v>137</v>
      </c>
      <c r="E71" s="28" t="s">
        <v>137</v>
      </c>
      <c r="F71" s="29" t="s">
        <v>16</v>
      </c>
      <c r="G71" s="30">
        <f>SUM(H71:I71)</f>
        <v>19643.73861</v>
      </c>
      <c r="H71" s="30">
        <v>19643.73861</v>
      </c>
      <c r="I71" s="30">
        <v>0</v>
      </c>
      <c r="J71" s="30">
        <f>SUM(K71:L71)</f>
        <v>14632.614089999999</v>
      </c>
      <c r="K71" s="30">
        <v>14632.614089999999</v>
      </c>
      <c r="L71" s="30">
        <v>0</v>
      </c>
      <c r="M71" s="30">
        <f>SUM(N71:O71)</f>
        <v>286804.45314</v>
      </c>
      <c r="N71" s="30">
        <v>286804.45314</v>
      </c>
      <c r="O71" s="30">
        <v>0</v>
      </c>
    </row>
    <row r="72" spans="1:15" ht="22.5" x14ac:dyDescent="0.25">
      <c r="A72" s="27" t="s">
        <v>132</v>
      </c>
      <c r="B72" s="27" t="s">
        <v>133</v>
      </c>
      <c r="C72" s="27" t="s">
        <v>138</v>
      </c>
      <c r="D72" s="27" t="s">
        <v>139</v>
      </c>
      <c r="E72" s="28" t="s">
        <v>139</v>
      </c>
      <c r="F72" s="29" t="s">
        <v>16</v>
      </c>
      <c r="G72" s="30">
        <f t="shared" ref="G72:G77" si="31">SUM(H72:I72)</f>
        <v>166.90495999999999</v>
      </c>
      <c r="H72" s="30">
        <v>166.90495999999999</v>
      </c>
      <c r="I72" s="30">
        <v>0</v>
      </c>
      <c r="J72" s="30">
        <f t="shared" ref="J72:J77" si="32">SUM(K72:L72)</f>
        <v>188.32771</v>
      </c>
      <c r="K72" s="30">
        <v>188.32771</v>
      </c>
      <c r="L72" s="30">
        <v>0</v>
      </c>
      <c r="M72" s="30">
        <f t="shared" ref="M72:M77" si="33">SUM(N72:O72)</f>
        <v>1093.36339</v>
      </c>
      <c r="N72" s="30">
        <v>1093.36339</v>
      </c>
      <c r="O72" s="30">
        <v>0</v>
      </c>
    </row>
    <row r="73" spans="1:15" ht="22.5" x14ac:dyDescent="0.25">
      <c r="A73" s="27" t="s">
        <v>132</v>
      </c>
      <c r="B73" s="27" t="s">
        <v>133</v>
      </c>
      <c r="C73" s="27" t="s">
        <v>138</v>
      </c>
      <c r="D73" s="27" t="s">
        <v>139</v>
      </c>
      <c r="E73" s="28" t="s">
        <v>139</v>
      </c>
      <c r="F73" s="29" t="s">
        <v>51</v>
      </c>
      <c r="G73" s="30">
        <f t="shared" si="31"/>
        <v>0</v>
      </c>
      <c r="H73" s="30">
        <v>0</v>
      </c>
      <c r="I73" s="30">
        <v>0</v>
      </c>
      <c r="J73" s="30">
        <f t="shared" si="32"/>
        <v>0</v>
      </c>
      <c r="K73" s="30">
        <v>0</v>
      </c>
      <c r="L73" s="30">
        <v>0</v>
      </c>
      <c r="M73" s="30">
        <f t="shared" si="33"/>
        <v>-974.58324000000005</v>
      </c>
      <c r="N73" s="30">
        <v>-974.58324000000005</v>
      </c>
      <c r="O73" s="30">
        <v>0</v>
      </c>
    </row>
    <row r="74" spans="1:15" ht="22.5" x14ac:dyDescent="0.25">
      <c r="A74" s="27" t="s">
        <v>132</v>
      </c>
      <c r="B74" s="27" t="s">
        <v>133</v>
      </c>
      <c r="C74" s="27" t="s">
        <v>140</v>
      </c>
      <c r="D74" s="27" t="s">
        <v>141</v>
      </c>
      <c r="E74" s="28" t="s">
        <v>141</v>
      </c>
      <c r="F74" s="29" t="s">
        <v>16</v>
      </c>
      <c r="G74" s="30">
        <f t="shared" si="31"/>
        <v>3913.0710800000002</v>
      </c>
      <c r="H74" s="30">
        <v>3913.0710800000002</v>
      </c>
      <c r="I74" s="30">
        <v>0</v>
      </c>
      <c r="J74" s="30">
        <f t="shared" si="32"/>
        <v>2891.0766400000002</v>
      </c>
      <c r="K74" s="30">
        <v>2891.0766400000002</v>
      </c>
      <c r="L74" s="30">
        <v>0</v>
      </c>
      <c r="M74" s="30">
        <f t="shared" si="33"/>
        <v>3893.9890700000001</v>
      </c>
      <c r="N74" s="30">
        <v>3893.9890700000001</v>
      </c>
      <c r="O74" s="30">
        <v>0</v>
      </c>
    </row>
    <row r="75" spans="1:15" ht="22.5" x14ac:dyDescent="0.25">
      <c r="A75" s="27" t="s">
        <v>132</v>
      </c>
      <c r="B75" s="27" t="s">
        <v>133</v>
      </c>
      <c r="C75" s="27" t="s">
        <v>140</v>
      </c>
      <c r="D75" s="27" t="s">
        <v>141</v>
      </c>
      <c r="E75" s="28" t="s">
        <v>141</v>
      </c>
      <c r="F75" s="29" t="s">
        <v>51</v>
      </c>
      <c r="G75" s="30">
        <f t="shared" si="31"/>
        <v>0</v>
      </c>
      <c r="H75" s="30">
        <v>0</v>
      </c>
      <c r="I75" s="30">
        <v>0</v>
      </c>
      <c r="J75" s="30">
        <f t="shared" si="32"/>
        <v>0</v>
      </c>
      <c r="K75" s="30">
        <v>0</v>
      </c>
      <c r="L75" s="30">
        <v>0</v>
      </c>
      <c r="M75" s="30">
        <f t="shared" si="33"/>
        <v>-30.321120000000001</v>
      </c>
      <c r="N75" s="30">
        <v>-30.321120000000001</v>
      </c>
      <c r="O75" s="30">
        <v>0</v>
      </c>
    </row>
    <row r="76" spans="1:15" ht="22.5" x14ac:dyDescent="0.25">
      <c r="A76" s="27" t="s">
        <v>132</v>
      </c>
      <c r="B76" s="27" t="s">
        <v>133</v>
      </c>
      <c r="C76" s="27" t="s">
        <v>142</v>
      </c>
      <c r="D76" s="27" t="s">
        <v>143</v>
      </c>
      <c r="E76" s="28" t="s">
        <v>143</v>
      </c>
      <c r="F76" s="29" t="s">
        <v>51</v>
      </c>
      <c r="G76" s="30">
        <f t="shared" si="31"/>
        <v>5137.4317600000004</v>
      </c>
      <c r="H76" s="30">
        <v>5137.4317600000004</v>
      </c>
      <c r="I76" s="30">
        <v>0</v>
      </c>
      <c r="J76" s="30">
        <f t="shared" si="32"/>
        <v>1328.22462</v>
      </c>
      <c r="K76" s="30">
        <v>1328.22462</v>
      </c>
      <c r="L76" s="30">
        <v>0</v>
      </c>
      <c r="M76" s="30">
        <f t="shared" si="33"/>
        <v>-4381.5650999999998</v>
      </c>
      <c r="N76" s="30">
        <v>-4381.5650999999998</v>
      </c>
      <c r="O76" s="30">
        <v>0</v>
      </c>
    </row>
    <row r="77" spans="1:15" x14ac:dyDescent="0.25">
      <c r="A77" s="27" t="s">
        <v>132</v>
      </c>
      <c r="B77" s="27" t="s">
        <v>133</v>
      </c>
      <c r="C77" s="31" t="s">
        <v>144</v>
      </c>
      <c r="D77" s="31"/>
      <c r="E77" s="32" t="s">
        <v>133</v>
      </c>
      <c r="F77" s="33"/>
      <c r="G77" s="35">
        <f t="shared" si="31"/>
        <v>28861.146410000001</v>
      </c>
      <c r="H77" s="34">
        <f>SUM(H70:H76)</f>
        <v>28861.146410000001</v>
      </c>
      <c r="I77" s="34">
        <v>0</v>
      </c>
      <c r="J77" s="35">
        <f t="shared" si="32"/>
        <v>19040.243060000001</v>
      </c>
      <c r="K77" s="34">
        <f>SUM(K70:K76)</f>
        <v>19040.243060000001</v>
      </c>
      <c r="L77" s="34">
        <v>0</v>
      </c>
      <c r="M77" s="35">
        <f t="shared" si="33"/>
        <v>286405.33614000003</v>
      </c>
      <c r="N77" s="34">
        <f>SUM(N70:N76)</f>
        <v>286405.33614000003</v>
      </c>
      <c r="O77" s="34">
        <v>0</v>
      </c>
    </row>
    <row r="78" spans="1:15" ht="22.5" x14ac:dyDescent="0.25">
      <c r="A78" s="27" t="s">
        <v>145</v>
      </c>
      <c r="B78" s="27" t="s">
        <v>146</v>
      </c>
      <c r="C78" s="27" t="s">
        <v>147</v>
      </c>
      <c r="D78" s="27" t="s">
        <v>148</v>
      </c>
      <c r="E78" s="28" t="s">
        <v>148</v>
      </c>
      <c r="F78" s="29" t="s">
        <v>16</v>
      </c>
      <c r="G78" s="30">
        <f>SUM(H78:I78)</f>
        <v>36939.880729999997</v>
      </c>
      <c r="H78" s="30">
        <v>36939.880729999997</v>
      </c>
      <c r="I78" s="30">
        <v>0</v>
      </c>
      <c r="J78" s="30">
        <f>SUM(K78:L78)</f>
        <v>7054.0743499999999</v>
      </c>
      <c r="K78" s="30">
        <v>7054.0743499999999</v>
      </c>
      <c r="L78" s="30">
        <v>0</v>
      </c>
      <c r="M78" s="30">
        <f>SUM(N78:O78)</f>
        <v>211580.69480999999</v>
      </c>
      <c r="N78" s="30">
        <v>211580.69480999999</v>
      </c>
      <c r="O78" s="30">
        <v>0</v>
      </c>
    </row>
    <row r="79" spans="1:15" ht="22.5" x14ac:dyDescent="0.25">
      <c r="A79" s="27" t="s">
        <v>145</v>
      </c>
      <c r="B79" s="27" t="s">
        <v>146</v>
      </c>
      <c r="C79" s="27" t="s">
        <v>149</v>
      </c>
      <c r="D79" s="27" t="s">
        <v>150</v>
      </c>
      <c r="E79" s="28" t="s">
        <v>150</v>
      </c>
      <c r="F79" s="29" t="s">
        <v>16</v>
      </c>
      <c r="G79" s="30">
        <f t="shared" ref="G79:G82" si="34">SUM(H79:I79)</f>
        <v>1361.0937200000001</v>
      </c>
      <c r="H79" s="30">
        <v>1361.0937200000001</v>
      </c>
      <c r="I79" s="30">
        <v>0</v>
      </c>
      <c r="J79" s="30">
        <f t="shared" ref="J79:J83" si="35">SUM(K79:L79)</f>
        <v>629.84202000000005</v>
      </c>
      <c r="K79" s="30">
        <v>629.84202000000005</v>
      </c>
      <c r="L79" s="30">
        <v>0</v>
      </c>
      <c r="M79" s="30">
        <f t="shared" ref="M79:M83" si="36">SUM(N79:O79)</f>
        <v>4254.5422600000002</v>
      </c>
      <c r="N79" s="30">
        <v>4254.5422600000002</v>
      </c>
      <c r="O79" s="30">
        <v>0</v>
      </c>
    </row>
    <row r="80" spans="1:15" ht="22.5" x14ac:dyDescent="0.25">
      <c r="A80" s="27" t="s">
        <v>145</v>
      </c>
      <c r="B80" s="27" t="s">
        <v>146</v>
      </c>
      <c r="C80" s="27" t="s">
        <v>149</v>
      </c>
      <c r="D80" s="27" t="s">
        <v>150</v>
      </c>
      <c r="E80" s="28" t="s">
        <v>150</v>
      </c>
      <c r="F80" s="29" t="s">
        <v>51</v>
      </c>
      <c r="G80" s="30">
        <f t="shared" si="34"/>
        <v>0</v>
      </c>
      <c r="H80" s="30">
        <v>0</v>
      </c>
      <c r="I80" s="30">
        <v>0</v>
      </c>
      <c r="J80" s="30">
        <f t="shared" si="35"/>
        <v>0</v>
      </c>
      <c r="K80" s="30">
        <v>0</v>
      </c>
      <c r="L80" s="30">
        <v>0</v>
      </c>
      <c r="M80" s="30">
        <f t="shared" si="36"/>
        <v>-1035.7465400000001</v>
      </c>
      <c r="N80" s="30">
        <v>-1035.7465400000001</v>
      </c>
      <c r="O80" s="30">
        <v>0</v>
      </c>
    </row>
    <row r="81" spans="1:15" ht="22.5" x14ac:dyDescent="0.25">
      <c r="A81" s="27" t="s">
        <v>145</v>
      </c>
      <c r="B81" s="27" t="s">
        <v>146</v>
      </c>
      <c r="C81" s="27" t="s">
        <v>151</v>
      </c>
      <c r="D81" s="27" t="s">
        <v>152</v>
      </c>
      <c r="E81" s="28" t="s">
        <v>152</v>
      </c>
      <c r="F81" s="29" t="s">
        <v>16</v>
      </c>
      <c r="G81" s="30">
        <f t="shared" si="34"/>
        <v>1634.4528</v>
      </c>
      <c r="H81" s="30">
        <v>1634.4528</v>
      </c>
      <c r="I81" s="30">
        <v>0</v>
      </c>
      <c r="J81" s="30">
        <f t="shared" si="35"/>
        <v>1475.63105</v>
      </c>
      <c r="K81" s="30">
        <v>1475.63105</v>
      </c>
      <c r="L81" s="30">
        <v>0</v>
      </c>
      <c r="M81" s="30">
        <f t="shared" si="36"/>
        <v>1581.9131</v>
      </c>
      <c r="N81" s="30">
        <v>1581.9131</v>
      </c>
      <c r="O81" s="30">
        <v>0</v>
      </c>
    </row>
    <row r="82" spans="1:15" ht="22.5" x14ac:dyDescent="0.25">
      <c r="A82" s="27" t="s">
        <v>145</v>
      </c>
      <c r="B82" s="27" t="s">
        <v>146</v>
      </c>
      <c r="C82" s="27" t="s">
        <v>153</v>
      </c>
      <c r="D82" s="27" t="s">
        <v>154</v>
      </c>
      <c r="E82" s="28" t="s">
        <v>154</v>
      </c>
      <c r="F82" s="29" t="s">
        <v>51</v>
      </c>
      <c r="G82" s="30">
        <f t="shared" si="34"/>
        <v>3698.6086399999999</v>
      </c>
      <c r="H82" s="30">
        <v>3698.6086399999999</v>
      </c>
      <c r="I82" s="30">
        <v>0</v>
      </c>
      <c r="J82" s="30">
        <f t="shared" si="35"/>
        <v>130.02719999999999</v>
      </c>
      <c r="K82" s="30">
        <v>130.02719999999999</v>
      </c>
      <c r="L82" s="30">
        <v>0</v>
      </c>
      <c r="M82" s="30">
        <f t="shared" si="36"/>
        <v>-778.97306000000003</v>
      </c>
      <c r="N82" s="30">
        <v>-778.97306000000003</v>
      </c>
      <c r="O82" s="30">
        <v>0</v>
      </c>
    </row>
    <row r="83" spans="1:15" x14ac:dyDescent="0.25">
      <c r="A83" s="27" t="s">
        <v>145</v>
      </c>
      <c r="B83" s="27" t="s">
        <v>146</v>
      </c>
      <c r="C83" s="31" t="s">
        <v>155</v>
      </c>
      <c r="D83" s="31"/>
      <c r="E83" s="32" t="s">
        <v>146</v>
      </c>
      <c r="F83" s="33"/>
      <c r="G83" s="35">
        <f>SUM(G78:G82)</f>
        <v>43634.035889999992</v>
      </c>
      <c r="H83" s="35">
        <f>SUM(H78:H82)</f>
        <v>43634.035889999992</v>
      </c>
      <c r="I83" s="35">
        <f>SUM(I78:I82)</f>
        <v>0</v>
      </c>
      <c r="J83" s="35">
        <f t="shared" si="35"/>
        <v>9289.5746199999994</v>
      </c>
      <c r="K83" s="35">
        <f>SUM(K78:K82)</f>
        <v>9289.5746199999994</v>
      </c>
      <c r="L83" s="35">
        <f>SUM(L78:L82)</f>
        <v>0</v>
      </c>
      <c r="M83" s="35">
        <f t="shared" si="36"/>
        <v>215602.43057</v>
      </c>
      <c r="N83" s="35">
        <f>SUM(N78:N82)</f>
        <v>215602.43057</v>
      </c>
      <c r="O83" s="35">
        <f>SUM(O78:O82)</f>
        <v>0</v>
      </c>
    </row>
    <row r="84" spans="1:15" x14ac:dyDescent="0.25">
      <c r="A84" s="31" t="s">
        <v>156</v>
      </c>
      <c r="B84" s="31"/>
      <c r="C84" s="31"/>
      <c r="D84" s="31"/>
      <c r="E84" s="32" t="s">
        <v>157</v>
      </c>
      <c r="F84" s="33"/>
      <c r="G84" s="34">
        <f t="shared" ref="G84:O84" si="37">SUM(G83,G77)</f>
        <v>72495.182299999986</v>
      </c>
      <c r="H84" s="34">
        <f t="shared" si="37"/>
        <v>72495.182299999986</v>
      </c>
      <c r="I84" s="34">
        <f t="shared" si="37"/>
        <v>0</v>
      </c>
      <c r="J84" s="34">
        <f t="shared" si="37"/>
        <v>28329.81768</v>
      </c>
      <c r="K84" s="34">
        <f t="shared" si="37"/>
        <v>28329.81768</v>
      </c>
      <c r="L84" s="34">
        <f t="shared" si="37"/>
        <v>0</v>
      </c>
      <c r="M84" s="34">
        <f t="shared" si="37"/>
        <v>502007.76671</v>
      </c>
      <c r="N84" s="34">
        <f t="shared" si="37"/>
        <v>502007.76671</v>
      </c>
      <c r="O84" s="34">
        <f t="shared" si="37"/>
        <v>0</v>
      </c>
    </row>
    <row r="85" spans="1:15" x14ac:dyDescent="0.25">
      <c r="A85" s="27" t="s">
        <v>158</v>
      </c>
      <c r="B85" s="27" t="s">
        <v>159</v>
      </c>
      <c r="C85" s="27" t="s">
        <v>160</v>
      </c>
      <c r="D85" s="27" t="s">
        <v>159</v>
      </c>
      <c r="E85" s="28" t="s">
        <v>159</v>
      </c>
      <c r="F85" s="29" t="s">
        <v>16</v>
      </c>
      <c r="G85" s="30">
        <f>SUM(H85:I85)</f>
        <v>0</v>
      </c>
      <c r="H85" s="30">
        <v>0</v>
      </c>
      <c r="I85" s="30">
        <v>0</v>
      </c>
      <c r="J85" s="30">
        <f>SUM(K85:L85)</f>
        <v>0</v>
      </c>
      <c r="K85" s="30">
        <v>0</v>
      </c>
      <c r="L85" s="30">
        <v>0</v>
      </c>
      <c r="M85" s="30">
        <f>SUM(N85:O85)</f>
        <v>56374.790719999997</v>
      </c>
      <c r="N85" s="30">
        <v>56374.790719999997</v>
      </c>
      <c r="O85" s="30">
        <v>0</v>
      </c>
    </row>
    <row r="86" spans="1:15" x14ac:dyDescent="0.25">
      <c r="A86" s="27" t="s">
        <v>158</v>
      </c>
      <c r="B86" s="27" t="s">
        <v>159</v>
      </c>
      <c r="C86" s="27" t="s">
        <v>161</v>
      </c>
      <c r="D86" s="27" t="s">
        <v>162</v>
      </c>
      <c r="E86" s="28" t="s">
        <v>162</v>
      </c>
      <c r="F86" s="29" t="s">
        <v>16</v>
      </c>
      <c r="G86" s="30">
        <f t="shared" ref="G86:G91" si="38">SUM(H86:I86)</f>
        <v>686.84862999999996</v>
      </c>
      <c r="H86" s="30">
        <v>686.84862999999996</v>
      </c>
      <c r="I86" s="30">
        <v>0</v>
      </c>
      <c r="J86" s="30">
        <f t="shared" ref="J86:J91" si="39">SUM(K86:L86)</f>
        <v>843.27161999999998</v>
      </c>
      <c r="K86" s="30">
        <v>843.27161999999998</v>
      </c>
      <c r="L86" s="30">
        <v>0</v>
      </c>
      <c r="M86" s="30">
        <f t="shared" ref="M86:M91" si="40">SUM(N86:O86)</f>
        <v>633.96059000000002</v>
      </c>
      <c r="N86" s="30">
        <v>633.96059000000002</v>
      </c>
      <c r="O86" s="30">
        <v>0</v>
      </c>
    </row>
    <row r="87" spans="1:15" x14ac:dyDescent="0.25">
      <c r="A87" s="27" t="s">
        <v>158</v>
      </c>
      <c r="B87" s="27" t="s">
        <v>159</v>
      </c>
      <c r="C87" s="27" t="s">
        <v>163</v>
      </c>
      <c r="D87" s="27" t="s">
        <v>164</v>
      </c>
      <c r="E87" s="28" t="s">
        <v>164</v>
      </c>
      <c r="F87" s="29" t="s">
        <v>51</v>
      </c>
      <c r="G87" s="30">
        <f t="shared" si="38"/>
        <v>390.18637999999999</v>
      </c>
      <c r="H87" s="30">
        <v>390.18637999999999</v>
      </c>
      <c r="I87" s="30">
        <v>0</v>
      </c>
      <c r="J87" s="30">
        <f t="shared" si="39"/>
        <v>1720.1034500000001</v>
      </c>
      <c r="K87" s="30">
        <v>1720.1034500000001</v>
      </c>
      <c r="L87" s="30">
        <v>0</v>
      </c>
      <c r="M87" s="30">
        <f t="shared" si="40"/>
        <v>-2174.9302200000002</v>
      </c>
      <c r="N87" s="30">
        <v>-2174.9302200000002</v>
      </c>
      <c r="O87" s="30">
        <v>0</v>
      </c>
    </row>
    <row r="88" spans="1:15" x14ac:dyDescent="0.25">
      <c r="A88" s="27" t="s">
        <v>158</v>
      </c>
      <c r="B88" s="27" t="s">
        <v>159</v>
      </c>
      <c r="C88" s="31" t="s">
        <v>165</v>
      </c>
      <c r="D88" s="31"/>
      <c r="E88" s="32" t="s">
        <v>159</v>
      </c>
      <c r="F88" s="33"/>
      <c r="G88" s="35">
        <f t="shared" si="38"/>
        <v>1077.0350100000001</v>
      </c>
      <c r="H88" s="34">
        <f>SUM(H85:H87)</f>
        <v>1077.0350100000001</v>
      </c>
      <c r="I88" s="34">
        <f>SUM(I85:I87)</f>
        <v>0</v>
      </c>
      <c r="J88" s="35">
        <f t="shared" si="39"/>
        <v>2563.3750700000001</v>
      </c>
      <c r="K88" s="34">
        <f>SUM(K85:K87)</f>
        <v>2563.3750700000001</v>
      </c>
      <c r="L88" s="34">
        <f>SUM(L85:L87)</f>
        <v>0</v>
      </c>
      <c r="M88" s="35">
        <f t="shared" si="40"/>
        <v>54833.821089999998</v>
      </c>
      <c r="N88" s="34">
        <f>SUM(N85:N87)</f>
        <v>54833.821089999998</v>
      </c>
      <c r="O88" s="34">
        <v>0</v>
      </c>
    </row>
    <row r="89" spans="1:15" ht="22.5" x14ac:dyDescent="0.25">
      <c r="A89" s="27" t="s">
        <v>166</v>
      </c>
      <c r="B89" s="27" t="s">
        <v>167</v>
      </c>
      <c r="C89" s="27" t="s">
        <v>168</v>
      </c>
      <c r="D89" s="27" t="s">
        <v>169</v>
      </c>
      <c r="E89" s="28" t="s">
        <v>169</v>
      </c>
      <c r="F89" s="29" t="s">
        <v>16</v>
      </c>
      <c r="G89" s="35">
        <f t="shared" si="38"/>
        <v>0</v>
      </c>
      <c r="H89" s="30">
        <v>0</v>
      </c>
      <c r="I89" s="30">
        <v>0</v>
      </c>
      <c r="J89" s="35">
        <f t="shared" si="39"/>
        <v>0</v>
      </c>
      <c r="K89" s="30">
        <v>0</v>
      </c>
      <c r="L89" s="30">
        <v>0</v>
      </c>
      <c r="M89" s="35">
        <f t="shared" si="40"/>
        <v>70660.085730000006</v>
      </c>
      <c r="N89" s="30">
        <v>70660.085730000006</v>
      </c>
      <c r="O89" s="30">
        <v>0</v>
      </c>
    </row>
    <row r="90" spans="1:15" x14ac:dyDescent="0.25">
      <c r="A90" s="27" t="s">
        <v>166</v>
      </c>
      <c r="B90" s="27" t="s">
        <v>167</v>
      </c>
      <c r="C90" s="27" t="s">
        <v>170</v>
      </c>
      <c r="D90" s="27" t="s">
        <v>171</v>
      </c>
      <c r="E90" s="28" t="s">
        <v>171</v>
      </c>
      <c r="F90" s="29" t="s">
        <v>16</v>
      </c>
      <c r="G90" s="35">
        <f t="shared" si="38"/>
        <v>2551.5319599999998</v>
      </c>
      <c r="H90" s="30">
        <v>2551.5319599999998</v>
      </c>
      <c r="I90" s="30">
        <v>0</v>
      </c>
      <c r="J90" s="35">
        <f t="shared" si="39"/>
        <v>2748.0853099999999</v>
      </c>
      <c r="K90" s="30">
        <v>2748.0853099999999</v>
      </c>
      <c r="L90" s="30">
        <v>0</v>
      </c>
      <c r="M90" s="35">
        <f t="shared" si="40"/>
        <v>1470.0380299999999</v>
      </c>
      <c r="N90" s="30">
        <v>1470.0380299999999</v>
      </c>
      <c r="O90" s="30">
        <v>0</v>
      </c>
    </row>
    <row r="91" spans="1:15" x14ac:dyDescent="0.25">
      <c r="A91" s="27" t="s">
        <v>166</v>
      </c>
      <c r="B91" s="27" t="s">
        <v>167</v>
      </c>
      <c r="C91" s="27" t="s">
        <v>172</v>
      </c>
      <c r="D91" s="27" t="s">
        <v>173</v>
      </c>
      <c r="E91" s="28" t="s">
        <v>173</v>
      </c>
      <c r="F91" s="29" t="s">
        <v>51</v>
      </c>
      <c r="G91" s="35">
        <f t="shared" si="38"/>
        <v>1593.6319800000001</v>
      </c>
      <c r="H91" s="30">
        <v>1593.6319800000001</v>
      </c>
      <c r="I91" s="30">
        <v>0</v>
      </c>
      <c r="J91" s="35">
        <f t="shared" si="39"/>
        <v>1906.1741099999999</v>
      </c>
      <c r="K91" s="30">
        <v>1906.1741099999999</v>
      </c>
      <c r="L91" s="30">
        <v>0</v>
      </c>
      <c r="M91" s="35">
        <f t="shared" si="40"/>
        <v>-5684.1966700000003</v>
      </c>
      <c r="N91" s="30">
        <v>-5684.1966700000003</v>
      </c>
      <c r="O91" s="30">
        <v>0</v>
      </c>
    </row>
    <row r="92" spans="1:15" x14ac:dyDescent="0.25">
      <c r="A92" s="27" t="s">
        <v>166</v>
      </c>
      <c r="B92" s="27" t="s">
        <v>167</v>
      </c>
      <c r="C92" s="31" t="s">
        <v>174</v>
      </c>
      <c r="D92" s="31"/>
      <c r="E92" s="32" t="s">
        <v>167</v>
      </c>
      <c r="F92" s="33"/>
      <c r="G92" s="35">
        <f>SUM(G89:G91)</f>
        <v>4145.1639400000004</v>
      </c>
      <c r="H92" s="35">
        <f t="shared" ref="H92:N92" si="41">SUM(H89:H91)</f>
        <v>4145.1639400000004</v>
      </c>
      <c r="I92" s="35">
        <f t="shared" si="41"/>
        <v>0</v>
      </c>
      <c r="J92" s="35">
        <f t="shared" si="41"/>
        <v>4654.2594200000003</v>
      </c>
      <c r="K92" s="35">
        <f t="shared" si="41"/>
        <v>4654.2594200000003</v>
      </c>
      <c r="L92" s="35">
        <f t="shared" si="41"/>
        <v>0</v>
      </c>
      <c r="M92" s="35">
        <f t="shared" si="41"/>
        <v>66445.927089999997</v>
      </c>
      <c r="N92" s="35">
        <f t="shared" si="41"/>
        <v>66445.927089999997</v>
      </c>
      <c r="O92" s="35">
        <f>SUM(O89:O91)</f>
        <v>0</v>
      </c>
    </row>
    <row r="93" spans="1:15" x14ac:dyDescent="0.25">
      <c r="A93" s="27" t="s">
        <v>175</v>
      </c>
      <c r="B93" s="27" t="s">
        <v>176</v>
      </c>
      <c r="C93" s="27" t="s">
        <v>177</v>
      </c>
      <c r="D93" s="27" t="s">
        <v>178</v>
      </c>
      <c r="E93" s="28" t="s">
        <v>178</v>
      </c>
      <c r="F93" s="29" t="s">
        <v>16</v>
      </c>
      <c r="G93" s="35">
        <f>SUM(H93:I93)</f>
        <v>0</v>
      </c>
      <c r="H93" s="30">
        <v>0</v>
      </c>
      <c r="I93" s="30">
        <v>0</v>
      </c>
      <c r="J93" s="35">
        <f>SUM(K93:L93)</f>
        <v>0</v>
      </c>
      <c r="K93" s="30">
        <v>0</v>
      </c>
      <c r="L93" s="30">
        <v>0</v>
      </c>
      <c r="M93" s="35">
        <f>SUM(N93:O93)</f>
        <v>956.50683000000004</v>
      </c>
      <c r="N93" s="30">
        <v>956.50683000000004</v>
      </c>
      <c r="O93" s="30">
        <v>0</v>
      </c>
    </row>
    <row r="94" spans="1:15" ht="22.5" x14ac:dyDescent="0.25">
      <c r="A94" s="27" t="s">
        <v>175</v>
      </c>
      <c r="B94" s="27" t="s">
        <v>176</v>
      </c>
      <c r="C94" s="27" t="s">
        <v>179</v>
      </c>
      <c r="D94" s="27" t="s">
        <v>180</v>
      </c>
      <c r="E94" s="28" t="s">
        <v>180</v>
      </c>
      <c r="F94" s="29" t="s">
        <v>16</v>
      </c>
      <c r="G94" s="35">
        <f t="shared" ref="G94" si="42">SUM(H94:I95)</f>
        <v>6.0865</v>
      </c>
      <c r="H94" s="30">
        <v>6.0865</v>
      </c>
      <c r="I94" s="30">
        <v>0</v>
      </c>
      <c r="J94" s="35">
        <f t="shared" ref="J94:J95" si="43">SUM(K94:L94)</f>
        <v>4.0161800000000003</v>
      </c>
      <c r="K94" s="30">
        <v>4.0161800000000003</v>
      </c>
      <c r="L94" s="30">
        <v>0</v>
      </c>
      <c r="M94" s="35">
        <f t="shared" ref="M94" si="44">SUM(N94:O94)</f>
        <v>6.0865</v>
      </c>
      <c r="N94" s="30">
        <v>6.0865</v>
      </c>
      <c r="O94" s="30">
        <v>0</v>
      </c>
    </row>
    <row r="95" spans="1:15" x14ac:dyDescent="0.25">
      <c r="A95" s="27" t="s">
        <v>175</v>
      </c>
      <c r="B95" s="27" t="s">
        <v>176</v>
      </c>
      <c r="C95" s="27" t="s">
        <v>181</v>
      </c>
      <c r="D95" s="27" t="s">
        <v>182</v>
      </c>
      <c r="E95" s="28" t="s">
        <v>182</v>
      </c>
      <c r="F95" s="29" t="s">
        <v>51</v>
      </c>
      <c r="G95" s="35">
        <f>SUM(H95:I95)</f>
        <v>0</v>
      </c>
      <c r="H95" s="30">
        <v>0</v>
      </c>
      <c r="I95" s="30">
        <v>0</v>
      </c>
      <c r="J95" s="35">
        <f t="shared" si="43"/>
        <v>47.51829</v>
      </c>
      <c r="K95" s="30">
        <v>47.51829</v>
      </c>
      <c r="L95" s="30">
        <v>0</v>
      </c>
      <c r="M95" s="35">
        <v>-65.359319999999997</v>
      </c>
      <c r="N95" s="30">
        <v>-65.359319999999997</v>
      </c>
      <c r="O95" s="30">
        <v>0</v>
      </c>
    </row>
    <row r="96" spans="1:15" x14ac:dyDescent="0.25">
      <c r="A96" s="27" t="s">
        <v>175</v>
      </c>
      <c r="B96" s="27" t="s">
        <v>176</v>
      </c>
      <c r="C96" s="31" t="s">
        <v>183</v>
      </c>
      <c r="D96" s="31"/>
      <c r="E96" s="32" t="s">
        <v>176</v>
      </c>
      <c r="F96" s="33"/>
      <c r="G96" s="35">
        <f>SUM(G93:G95)</f>
        <v>6.0865</v>
      </c>
      <c r="H96" s="35">
        <f t="shared" ref="H96:O96" si="45">SUM(H93:H95)</f>
        <v>6.0865</v>
      </c>
      <c r="I96" s="35">
        <f t="shared" si="45"/>
        <v>0</v>
      </c>
      <c r="J96" s="35">
        <f t="shared" si="45"/>
        <v>51.534469999999999</v>
      </c>
      <c r="K96" s="35">
        <f t="shared" si="45"/>
        <v>51.534469999999999</v>
      </c>
      <c r="L96" s="35">
        <f t="shared" si="45"/>
        <v>0</v>
      </c>
      <c r="M96" s="35">
        <f t="shared" si="45"/>
        <v>897.23401000000001</v>
      </c>
      <c r="N96" s="35">
        <f t="shared" si="45"/>
        <v>897.23401000000001</v>
      </c>
      <c r="O96" s="35">
        <f t="shared" si="45"/>
        <v>0</v>
      </c>
    </row>
    <row r="97" spans="1:15" x14ac:dyDescent="0.25">
      <c r="A97" s="31" t="s">
        <v>184</v>
      </c>
      <c r="B97" s="31"/>
      <c r="C97" s="31"/>
      <c r="D97" s="31"/>
      <c r="E97" s="32" t="s">
        <v>185</v>
      </c>
      <c r="F97" s="33"/>
      <c r="G97" s="34">
        <f>SUM(G96,G92,G88)</f>
        <v>5228.2854500000012</v>
      </c>
      <c r="H97" s="34">
        <f t="shared" ref="H97:O97" si="46">SUM(H96,H92,H88)</f>
        <v>5228.2854500000012</v>
      </c>
      <c r="I97" s="34">
        <f t="shared" si="46"/>
        <v>0</v>
      </c>
      <c r="J97" s="34">
        <f t="shared" si="46"/>
        <v>7269.16896</v>
      </c>
      <c r="K97" s="34">
        <f t="shared" si="46"/>
        <v>7269.16896</v>
      </c>
      <c r="L97" s="34">
        <f t="shared" si="46"/>
        <v>0</v>
      </c>
      <c r="M97" s="34">
        <f t="shared" si="46"/>
        <v>122176.98219</v>
      </c>
      <c r="N97" s="34">
        <f t="shared" si="46"/>
        <v>122176.98219</v>
      </c>
      <c r="O97" s="34">
        <f t="shared" si="46"/>
        <v>0</v>
      </c>
    </row>
    <row r="98" spans="1:15" x14ac:dyDescent="0.25">
      <c r="A98" s="27" t="s">
        <v>186</v>
      </c>
      <c r="B98" s="27" t="s">
        <v>187</v>
      </c>
      <c r="C98" s="27" t="s">
        <v>188</v>
      </c>
      <c r="D98" s="27" t="s">
        <v>189</v>
      </c>
      <c r="E98" s="28" t="s">
        <v>189</v>
      </c>
      <c r="F98" s="29" t="s">
        <v>16</v>
      </c>
      <c r="G98" s="30">
        <f>SUM(H98:I98)</f>
        <v>16354.670630000001</v>
      </c>
      <c r="H98" s="30">
        <v>4.6117499999999998</v>
      </c>
      <c r="I98" s="30">
        <v>16350.05888</v>
      </c>
      <c r="J98" s="30">
        <f>SUM(K98:L98)</f>
        <v>16590.321179999999</v>
      </c>
      <c r="K98" s="30">
        <v>79.592510000000004</v>
      </c>
      <c r="L98" s="30">
        <v>16510.72867</v>
      </c>
      <c r="M98" s="30">
        <f>SUM(N98:O98)</f>
        <v>7568.42616</v>
      </c>
      <c r="N98" s="30">
        <v>1.924E-2</v>
      </c>
      <c r="O98" s="30">
        <v>7568.4069200000004</v>
      </c>
    </row>
    <row r="99" spans="1:15" x14ac:dyDescent="0.25">
      <c r="A99" s="27" t="s">
        <v>186</v>
      </c>
      <c r="B99" s="27" t="s">
        <v>187</v>
      </c>
      <c r="C99" s="31" t="s">
        <v>190</v>
      </c>
      <c r="D99" s="31"/>
      <c r="E99" s="32" t="s">
        <v>187</v>
      </c>
      <c r="F99" s="33"/>
      <c r="G99" s="35">
        <f>SUM(G98)</f>
        <v>16354.670630000001</v>
      </c>
      <c r="H99" s="35">
        <f t="shared" ref="H99:O100" si="47">SUM(H98)</f>
        <v>4.6117499999999998</v>
      </c>
      <c r="I99" s="35">
        <f t="shared" si="47"/>
        <v>16350.05888</v>
      </c>
      <c r="J99" s="35">
        <f t="shared" si="47"/>
        <v>16590.321179999999</v>
      </c>
      <c r="K99" s="35">
        <f t="shared" si="47"/>
        <v>79.592510000000004</v>
      </c>
      <c r="L99" s="35">
        <f t="shared" si="47"/>
        <v>16510.72867</v>
      </c>
      <c r="M99" s="35">
        <f t="shared" si="47"/>
        <v>7568.42616</v>
      </c>
      <c r="N99" s="35">
        <f t="shared" si="47"/>
        <v>1.924E-2</v>
      </c>
      <c r="O99" s="35">
        <f t="shared" si="47"/>
        <v>7568.4069200000004</v>
      </c>
    </row>
    <row r="100" spans="1:15" x14ac:dyDescent="0.25">
      <c r="A100" s="31" t="s">
        <v>191</v>
      </c>
      <c r="B100" s="31"/>
      <c r="C100" s="31"/>
      <c r="D100" s="31"/>
      <c r="E100" s="32" t="s">
        <v>187</v>
      </c>
      <c r="F100" s="33"/>
      <c r="G100" s="35">
        <f>SUM(G99)</f>
        <v>16354.670630000001</v>
      </c>
      <c r="H100" s="35">
        <f t="shared" si="47"/>
        <v>4.6117499999999998</v>
      </c>
      <c r="I100" s="35">
        <f t="shared" si="47"/>
        <v>16350.05888</v>
      </c>
      <c r="J100" s="35">
        <f t="shared" si="47"/>
        <v>16590.321179999999</v>
      </c>
      <c r="K100" s="35">
        <f t="shared" si="47"/>
        <v>79.592510000000004</v>
      </c>
      <c r="L100" s="35">
        <f t="shared" si="47"/>
        <v>16510.72867</v>
      </c>
      <c r="M100" s="35">
        <f t="shared" si="47"/>
        <v>7568.42616</v>
      </c>
      <c r="N100" s="35">
        <f t="shared" si="47"/>
        <v>1.924E-2</v>
      </c>
      <c r="O100" s="35">
        <f t="shared" si="47"/>
        <v>7568.4069200000004</v>
      </c>
    </row>
    <row r="101" spans="1:15" x14ac:dyDescent="0.25">
      <c r="A101" s="27" t="s">
        <v>192</v>
      </c>
      <c r="B101" s="27" t="s">
        <v>193</v>
      </c>
      <c r="C101" s="27" t="s">
        <v>194</v>
      </c>
      <c r="D101" s="27" t="s">
        <v>195</v>
      </c>
      <c r="E101" s="28" t="s">
        <v>195</v>
      </c>
      <c r="F101" s="29" t="s">
        <v>16</v>
      </c>
      <c r="G101" s="30">
        <v>8255.23</v>
      </c>
      <c r="H101" s="30">
        <v>8255.23</v>
      </c>
      <c r="I101" s="30">
        <v>0</v>
      </c>
      <c r="J101" s="30">
        <v>8255.23</v>
      </c>
      <c r="K101" s="30">
        <v>8255.23</v>
      </c>
      <c r="L101" s="30">
        <v>0</v>
      </c>
      <c r="M101" s="30">
        <v>0</v>
      </c>
      <c r="N101" s="30">
        <v>0</v>
      </c>
      <c r="O101" s="30">
        <v>0</v>
      </c>
    </row>
    <row r="102" spans="1:15" ht="22.5" x14ac:dyDescent="0.25">
      <c r="A102" s="27" t="s">
        <v>192</v>
      </c>
      <c r="B102" s="27" t="s">
        <v>193</v>
      </c>
      <c r="C102" s="27" t="s">
        <v>196</v>
      </c>
      <c r="D102" s="27" t="s">
        <v>197</v>
      </c>
      <c r="E102" s="28" t="s">
        <v>197</v>
      </c>
      <c r="F102" s="29" t="s">
        <v>16</v>
      </c>
      <c r="G102" s="30">
        <f>SUM(H102:I102)</f>
        <v>124569.32583</v>
      </c>
      <c r="H102" s="30">
        <v>124567.47941</v>
      </c>
      <c r="I102" s="30">
        <v>1.84642</v>
      </c>
      <c r="J102" s="30">
        <f>SUM(K102:L102)</f>
        <v>125131.16576</v>
      </c>
      <c r="K102" s="30">
        <v>125103.23723</v>
      </c>
      <c r="L102" s="30">
        <v>27.928529999999999</v>
      </c>
      <c r="M102" s="30">
        <f>SUM(N102:O102)</f>
        <v>3913.41948</v>
      </c>
      <c r="N102" s="30">
        <v>3913.41948</v>
      </c>
      <c r="O102" s="30">
        <v>0</v>
      </c>
    </row>
    <row r="103" spans="1:15" x14ac:dyDescent="0.25">
      <c r="A103" s="27" t="s">
        <v>192</v>
      </c>
      <c r="B103" s="27" t="s">
        <v>193</v>
      </c>
      <c r="C103" s="31" t="s">
        <v>198</v>
      </c>
      <c r="D103" s="31"/>
      <c r="E103" s="32" t="s">
        <v>193</v>
      </c>
      <c r="F103" s="33"/>
      <c r="G103" s="30">
        <f>SUM(G101:G102)</f>
        <v>132824.55583</v>
      </c>
      <c r="H103" s="30">
        <f>SUM(H101:H102)</f>
        <v>132822.70941000001</v>
      </c>
      <c r="I103" s="30">
        <f t="shared" ref="I103:O103" si="48">SUM(I101:I102)</f>
        <v>1.84642</v>
      </c>
      <c r="J103" s="30">
        <f t="shared" si="48"/>
        <v>133386.39576000001</v>
      </c>
      <c r="K103" s="30">
        <f t="shared" si="48"/>
        <v>133358.46723000001</v>
      </c>
      <c r="L103" s="30">
        <f t="shared" si="48"/>
        <v>27.928529999999999</v>
      </c>
      <c r="M103" s="30">
        <f t="shared" si="48"/>
        <v>3913.41948</v>
      </c>
      <c r="N103" s="30">
        <f t="shared" si="48"/>
        <v>3913.41948</v>
      </c>
      <c r="O103" s="30">
        <f t="shared" si="48"/>
        <v>0</v>
      </c>
    </row>
    <row r="104" spans="1:15" ht="22.5" x14ac:dyDescent="0.25">
      <c r="A104" s="31" t="s">
        <v>199</v>
      </c>
      <c r="B104" s="31"/>
      <c r="C104" s="31"/>
      <c r="D104" s="31"/>
      <c r="E104" s="32" t="s">
        <v>200</v>
      </c>
      <c r="F104" s="33"/>
      <c r="G104" s="34">
        <f>SUM(G103)</f>
        <v>132824.55583</v>
      </c>
      <c r="H104" s="34">
        <f t="shared" ref="H104:O104" si="49">SUM(H103)</f>
        <v>132822.70941000001</v>
      </c>
      <c r="I104" s="34">
        <f t="shared" si="49"/>
        <v>1.84642</v>
      </c>
      <c r="J104" s="34">
        <f t="shared" si="49"/>
        <v>133386.39576000001</v>
      </c>
      <c r="K104" s="34">
        <f t="shared" si="49"/>
        <v>133358.46723000001</v>
      </c>
      <c r="L104" s="34">
        <f t="shared" si="49"/>
        <v>27.928529999999999</v>
      </c>
      <c r="M104" s="34">
        <f t="shared" si="49"/>
        <v>3913.41948</v>
      </c>
      <c r="N104" s="34">
        <f t="shared" si="49"/>
        <v>3913.41948</v>
      </c>
      <c r="O104" s="34">
        <f t="shared" si="49"/>
        <v>0</v>
      </c>
    </row>
    <row r="105" spans="1:15" x14ac:dyDescent="0.25">
      <c r="A105" s="31"/>
      <c r="B105" s="31"/>
      <c r="C105" s="31"/>
      <c r="D105" s="31"/>
      <c r="E105" s="32" t="s">
        <v>201</v>
      </c>
      <c r="F105" s="33"/>
      <c r="G105" s="34">
        <f>SUM(G104,G100,G97,G84,G69)</f>
        <v>329999.46175999998</v>
      </c>
      <c r="H105" s="34">
        <f t="shared" ref="H105:O105" si="50">SUM(H104,H100,H97,H84,H69)</f>
        <v>313253.10450000002</v>
      </c>
      <c r="I105" s="34">
        <f t="shared" si="50"/>
        <v>16746.357260000001</v>
      </c>
      <c r="J105" s="34">
        <f t="shared" si="50"/>
        <v>351186.39821000001</v>
      </c>
      <c r="K105" s="34">
        <f t="shared" si="50"/>
        <v>334118.28745000006</v>
      </c>
      <c r="L105" s="34">
        <f t="shared" si="50"/>
        <v>17068.556060000003</v>
      </c>
      <c r="M105" s="34">
        <f t="shared" si="50"/>
        <v>1253953.6112099998</v>
      </c>
      <c r="N105" s="34">
        <f t="shared" si="50"/>
        <v>1238096.3977999999</v>
      </c>
      <c r="O105" s="34">
        <f t="shared" si="50"/>
        <v>15857.21341</v>
      </c>
    </row>
    <row r="106" spans="1:15" ht="22.5" x14ac:dyDescent="0.25">
      <c r="A106" s="27" t="s">
        <v>202</v>
      </c>
      <c r="B106" s="27" t="s">
        <v>203</v>
      </c>
      <c r="C106" s="27" t="s">
        <v>204</v>
      </c>
      <c r="D106" s="27" t="s">
        <v>205</v>
      </c>
      <c r="E106" s="28" t="s">
        <v>205</v>
      </c>
      <c r="F106" s="29" t="s">
        <v>16</v>
      </c>
      <c r="G106" s="30">
        <v>0</v>
      </c>
      <c r="H106" s="30">
        <v>0</v>
      </c>
      <c r="I106" s="30">
        <v>0</v>
      </c>
      <c r="J106" s="30">
        <v>0</v>
      </c>
      <c r="K106" s="30">
        <v>0</v>
      </c>
      <c r="L106" s="30">
        <v>0</v>
      </c>
      <c r="M106" s="30">
        <v>3702</v>
      </c>
      <c r="N106" s="30">
        <v>3702</v>
      </c>
      <c r="O106" s="30">
        <v>0</v>
      </c>
    </row>
    <row r="107" spans="1:15" ht="22.5" x14ac:dyDescent="0.25">
      <c r="A107" s="27" t="s">
        <v>202</v>
      </c>
      <c r="B107" s="27" t="s">
        <v>203</v>
      </c>
      <c r="C107" s="27" t="s">
        <v>206</v>
      </c>
      <c r="D107" s="27" t="s">
        <v>207</v>
      </c>
      <c r="E107" s="28" t="s">
        <v>207</v>
      </c>
      <c r="F107" s="29" t="s">
        <v>51</v>
      </c>
      <c r="G107" s="30">
        <v>0</v>
      </c>
      <c r="H107" s="30">
        <v>0</v>
      </c>
      <c r="I107" s="30">
        <v>0</v>
      </c>
      <c r="J107" s="30">
        <v>0</v>
      </c>
      <c r="K107" s="30">
        <v>0</v>
      </c>
      <c r="L107" s="30">
        <v>0</v>
      </c>
      <c r="M107" s="30">
        <v>-3995.3464800000002</v>
      </c>
      <c r="N107" s="30">
        <v>-3995.3464800000002</v>
      </c>
      <c r="O107" s="30">
        <v>0</v>
      </c>
    </row>
    <row r="108" spans="1:15" ht="22.5" x14ac:dyDescent="0.25">
      <c r="A108" s="27" t="s">
        <v>202</v>
      </c>
      <c r="B108" s="27" t="s">
        <v>203</v>
      </c>
      <c r="C108" s="27" t="s">
        <v>208</v>
      </c>
      <c r="D108" s="27" t="s">
        <v>209</v>
      </c>
      <c r="E108" s="28" t="s">
        <v>209</v>
      </c>
      <c r="F108" s="29" t="s">
        <v>51</v>
      </c>
      <c r="G108" s="30">
        <v>0</v>
      </c>
      <c r="H108" s="30">
        <v>0</v>
      </c>
      <c r="I108" s="30">
        <v>0</v>
      </c>
      <c r="J108" s="30">
        <v>0</v>
      </c>
      <c r="K108" s="30">
        <v>0</v>
      </c>
      <c r="L108" s="30">
        <v>0</v>
      </c>
      <c r="M108" s="30">
        <v>-241.88867999999999</v>
      </c>
      <c r="N108" s="30">
        <v>-241.88867999999999</v>
      </c>
      <c r="O108" s="30">
        <v>0</v>
      </c>
    </row>
    <row r="109" spans="1:15" ht="22.5" x14ac:dyDescent="0.25">
      <c r="A109" s="27" t="s">
        <v>202</v>
      </c>
      <c r="B109" s="27" t="s">
        <v>203</v>
      </c>
      <c r="C109" s="27" t="s">
        <v>210</v>
      </c>
      <c r="D109" s="27" t="s">
        <v>211</v>
      </c>
      <c r="E109" s="28" t="s">
        <v>211</v>
      </c>
      <c r="F109" s="29" t="s">
        <v>16</v>
      </c>
      <c r="G109" s="30">
        <v>0</v>
      </c>
      <c r="H109" s="30">
        <v>0</v>
      </c>
      <c r="I109" s="30">
        <v>0</v>
      </c>
      <c r="J109" s="30">
        <v>0</v>
      </c>
      <c r="K109" s="30">
        <v>0</v>
      </c>
      <c r="L109" s="30">
        <v>0</v>
      </c>
      <c r="M109" s="30">
        <v>535.23515999999995</v>
      </c>
      <c r="N109" s="30">
        <v>535.23515999999995</v>
      </c>
      <c r="O109" s="30">
        <v>0</v>
      </c>
    </row>
    <row r="110" spans="1:15" ht="22.5" x14ac:dyDescent="0.25">
      <c r="A110" s="27" t="s">
        <v>202</v>
      </c>
      <c r="B110" s="27" t="s">
        <v>203</v>
      </c>
      <c r="C110" s="31" t="s">
        <v>212</v>
      </c>
      <c r="D110" s="31"/>
      <c r="E110" s="32" t="s">
        <v>203</v>
      </c>
      <c r="F110" s="33"/>
      <c r="G110" s="34">
        <v>0</v>
      </c>
      <c r="H110" s="34">
        <v>0</v>
      </c>
      <c r="I110" s="34">
        <v>0</v>
      </c>
      <c r="J110" s="34">
        <v>0</v>
      </c>
      <c r="K110" s="34">
        <v>0</v>
      </c>
      <c r="L110" s="34">
        <v>0</v>
      </c>
      <c r="M110" s="34">
        <v>0</v>
      </c>
      <c r="N110" s="34">
        <v>0</v>
      </c>
      <c r="O110" s="34">
        <v>0</v>
      </c>
    </row>
    <row r="111" spans="1:15" ht="22.5" x14ac:dyDescent="0.25">
      <c r="A111" s="27" t="s">
        <v>213</v>
      </c>
      <c r="B111" s="27" t="s">
        <v>214</v>
      </c>
      <c r="C111" s="27" t="s">
        <v>215</v>
      </c>
      <c r="D111" s="27" t="s">
        <v>216</v>
      </c>
      <c r="E111" s="28" t="s">
        <v>216</v>
      </c>
      <c r="F111" s="29" t="s">
        <v>16</v>
      </c>
      <c r="G111" s="30">
        <f>SUM(H111:I111)</f>
        <v>9688.3088000000007</v>
      </c>
      <c r="H111" s="30">
        <v>9688.3088000000007</v>
      </c>
      <c r="I111" s="30">
        <v>0</v>
      </c>
      <c r="J111" s="30">
        <f>SUM(K111:L111)</f>
        <v>7945.9715200000001</v>
      </c>
      <c r="K111" s="30">
        <v>7945.9715200000001</v>
      </c>
      <c r="L111" s="30">
        <v>0</v>
      </c>
      <c r="M111" s="30">
        <f>SUM(N111:O111)</f>
        <v>1742.33728</v>
      </c>
      <c r="N111" s="30">
        <v>1742.33728</v>
      </c>
      <c r="O111" s="30">
        <v>0</v>
      </c>
    </row>
    <row r="112" spans="1:15" ht="22.5" x14ac:dyDescent="0.25">
      <c r="A112" s="27" t="s">
        <v>213</v>
      </c>
      <c r="B112" s="27" t="s">
        <v>214</v>
      </c>
      <c r="C112" s="31" t="s">
        <v>217</v>
      </c>
      <c r="D112" s="31"/>
      <c r="E112" s="32" t="s">
        <v>214</v>
      </c>
      <c r="F112" s="33"/>
      <c r="G112" s="35">
        <f>SUM(H112:I112)</f>
        <v>9688.3088000000007</v>
      </c>
      <c r="H112" s="35">
        <v>9688.3088000000007</v>
      </c>
      <c r="I112" s="35">
        <v>0</v>
      </c>
      <c r="J112" s="35">
        <f>SUM(K112:L112)</f>
        <v>7945.9715200000001</v>
      </c>
      <c r="K112" s="35">
        <v>7945.9715200000001</v>
      </c>
      <c r="L112" s="35">
        <v>0</v>
      </c>
      <c r="M112" s="35">
        <f>SUM(N112:O112)</f>
        <v>1742.33728</v>
      </c>
      <c r="N112" s="35">
        <v>1742.33728</v>
      </c>
      <c r="O112" s="35">
        <v>0</v>
      </c>
    </row>
    <row r="113" spans="1:15" ht="22.5" x14ac:dyDescent="0.25">
      <c r="A113" s="31" t="s">
        <v>218</v>
      </c>
      <c r="B113" s="31"/>
      <c r="C113" s="31"/>
      <c r="D113" s="31"/>
      <c r="E113" s="32" t="s">
        <v>219</v>
      </c>
      <c r="F113" s="33"/>
      <c r="G113" s="34">
        <f>SUM(G112,G110,)</f>
        <v>9688.3088000000007</v>
      </c>
      <c r="H113" s="34">
        <f t="shared" ref="H113:O113" si="51">SUM(H112,H110,)</f>
        <v>9688.3088000000007</v>
      </c>
      <c r="I113" s="34">
        <f t="shared" si="51"/>
        <v>0</v>
      </c>
      <c r="J113" s="34">
        <f t="shared" si="51"/>
        <v>7945.9715200000001</v>
      </c>
      <c r="K113" s="34">
        <f t="shared" si="51"/>
        <v>7945.9715200000001</v>
      </c>
      <c r="L113" s="34">
        <f t="shared" si="51"/>
        <v>0</v>
      </c>
      <c r="M113" s="34">
        <f t="shared" si="51"/>
        <v>1742.33728</v>
      </c>
      <c r="N113" s="34">
        <f t="shared" si="51"/>
        <v>1742.33728</v>
      </c>
      <c r="O113" s="34">
        <f t="shared" si="51"/>
        <v>0</v>
      </c>
    </row>
    <row r="114" spans="1:15" x14ac:dyDescent="0.25">
      <c r="A114" s="27" t="s">
        <v>220</v>
      </c>
      <c r="B114" s="27" t="s">
        <v>221</v>
      </c>
      <c r="C114" s="27" t="s">
        <v>222</v>
      </c>
      <c r="D114" s="27" t="s">
        <v>223</v>
      </c>
      <c r="E114" s="28" t="s">
        <v>223</v>
      </c>
      <c r="F114" s="29" t="s">
        <v>16</v>
      </c>
      <c r="G114" s="30">
        <f>SUM(H114:I114)</f>
        <v>81.342169999999996</v>
      </c>
      <c r="H114" s="30">
        <v>81.342169999999996</v>
      </c>
      <c r="I114" s="30">
        <v>0</v>
      </c>
      <c r="J114" s="30">
        <f>SUM(K114:L114)</f>
        <v>77.259569999999997</v>
      </c>
      <c r="K114" s="30">
        <v>77.259569999999997</v>
      </c>
      <c r="L114" s="30">
        <v>0</v>
      </c>
      <c r="M114" s="30">
        <f>SUM(N114:O114)</f>
        <v>98.773589999999999</v>
      </c>
      <c r="N114" s="30">
        <v>98.773589999999999</v>
      </c>
      <c r="O114" s="30">
        <v>0</v>
      </c>
    </row>
    <row r="115" spans="1:15" x14ac:dyDescent="0.25">
      <c r="A115" s="27" t="s">
        <v>220</v>
      </c>
      <c r="B115" s="27" t="s">
        <v>221</v>
      </c>
      <c r="C115" s="27" t="s">
        <v>224</v>
      </c>
      <c r="D115" s="27" t="s">
        <v>225</v>
      </c>
      <c r="E115" s="28" t="s">
        <v>225</v>
      </c>
      <c r="F115" s="29" t="s">
        <v>16</v>
      </c>
      <c r="G115" s="30">
        <f t="shared" ref="G115:G117" si="52">SUM(H115:I115)</f>
        <v>0</v>
      </c>
      <c r="H115" s="30">
        <v>0</v>
      </c>
      <c r="I115" s="30">
        <v>0</v>
      </c>
      <c r="J115" s="30">
        <f t="shared" ref="J115:J117" si="53">SUM(K115:L115)</f>
        <v>0</v>
      </c>
      <c r="K115" s="30">
        <v>0</v>
      </c>
      <c r="L115" s="30">
        <v>0</v>
      </c>
      <c r="M115" s="30">
        <f t="shared" ref="M115:M117" si="54">SUM(N115:O115)</f>
        <v>5185.8</v>
      </c>
      <c r="N115" s="30">
        <v>5185.8</v>
      </c>
      <c r="O115" s="30">
        <v>0</v>
      </c>
    </row>
    <row r="116" spans="1:15" ht="22.5" x14ac:dyDescent="0.25">
      <c r="A116" s="27" t="s">
        <v>220</v>
      </c>
      <c r="B116" s="27" t="s">
        <v>221</v>
      </c>
      <c r="C116" s="31" t="s">
        <v>226</v>
      </c>
      <c r="D116" s="31"/>
      <c r="E116" s="32" t="s">
        <v>221</v>
      </c>
      <c r="F116" s="33"/>
      <c r="G116" s="30">
        <f t="shared" si="52"/>
        <v>81.342169999999996</v>
      </c>
      <c r="H116" s="34">
        <f>SUM(H114:H115)</f>
        <v>81.342169999999996</v>
      </c>
      <c r="I116" s="34">
        <v>0</v>
      </c>
      <c r="J116" s="30">
        <f t="shared" si="53"/>
        <v>77.259569999999997</v>
      </c>
      <c r="K116" s="34">
        <f>SUM(K114:K115)</f>
        <v>77.259569999999997</v>
      </c>
      <c r="L116" s="34">
        <v>0</v>
      </c>
      <c r="M116" s="30">
        <f t="shared" si="54"/>
        <v>5284.57359</v>
      </c>
      <c r="N116" s="34">
        <f>SUM(N114:N115)</f>
        <v>5284.57359</v>
      </c>
      <c r="O116" s="34">
        <v>0</v>
      </c>
    </row>
    <row r="117" spans="1:15" ht="22.5" x14ac:dyDescent="0.25">
      <c r="A117" s="31" t="s">
        <v>227</v>
      </c>
      <c r="B117" s="31"/>
      <c r="C117" s="31"/>
      <c r="D117" s="31"/>
      <c r="E117" s="32" t="s">
        <v>221</v>
      </c>
      <c r="F117" s="33"/>
      <c r="G117" s="30">
        <f t="shared" si="52"/>
        <v>81.342169999999996</v>
      </c>
      <c r="H117" s="34">
        <f>SUM(H115:H116)</f>
        <v>81.342169999999996</v>
      </c>
      <c r="I117" s="34">
        <v>0</v>
      </c>
      <c r="J117" s="30">
        <f t="shared" si="53"/>
        <v>77.259569999999997</v>
      </c>
      <c r="K117" s="34">
        <f>SUM(K115:K116)</f>
        <v>77.259569999999997</v>
      </c>
      <c r="L117" s="34">
        <v>0</v>
      </c>
      <c r="M117" s="30">
        <f t="shared" si="54"/>
        <v>5285</v>
      </c>
      <c r="N117" s="34">
        <v>5285</v>
      </c>
      <c r="O117" s="34">
        <v>0</v>
      </c>
    </row>
    <row r="118" spans="1:15" x14ac:dyDescent="0.25">
      <c r="A118" s="27" t="s">
        <v>228</v>
      </c>
      <c r="B118" s="27" t="s">
        <v>229</v>
      </c>
      <c r="C118" s="27" t="s">
        <v>230</v>
      </c>
      <c r="D118" s="27" t="s">
        <v>229</v>
      </c>
      <c r="E118" s="28" t="s">
        <v>229</v>
      </c>
      <c r="F118" s="29" t="s">
        <v>16</v>
      </c>
      <c r="G118" s="30">
        <f>SUM(H118:I118)</f>
        <v>1387.3923199999999</v>
      </c>
      <c r="H118" s="30">
        <v>1387.3923199999999</v>
      </c>
      <c r="I118" s="30">
        <v>0</v>
      </c>
      <c r="J118" s="30">
        <f>SUM(K118:L118)</f>
        <v>2097.0016500000002</v>
      </c>
      <c r="K118" s="30">
        <v>2097.0016500000002</v>
      </c>
      <c r="L118" s="30">
        <v>0</v>
      </c>
      <c r="M118" s="30">
        <f>SUM(N118:O118)</f>
        <v>11210.01964</v>
      </c>
      <c r="N118" s="30">
        <v>11210.01964</v>
      </c>
      <c r="O118" s="30">
        <v>0</v>
      </c>
    </row>
    <row r="119" spans="1:15" x14ac:dyDescent="0.25">
      <c r="A119" s="27" t="s">
        <v>228</v>
      </c>
      <c r="B119" s="27" t="s">
        <v>229</v>
      </c>
      <c r="C119" s="31" t="s">
        <v>231</v>
      </c>
      <c r="D119" s="31"/>
      <c r="E119" s="32" t="s">
        <v>229</v>
      </c>
      <c r="F119" s="33"/>
      <c r="G119" s="34">
        <f>SUM(G118)</f>
        <v>1387.3923199999999</v>
      </c>
      <c r="H119" s="34">
        <f t="shared" ref="H119:O119" si="55">SUM(H118)</f>
        <v>1387.3923199999999</v>
      </c>
      <c r="I119" s="34">
        <f t="shared" si="55"/>
        <v>0</v>
      </c>
      <c r="J119" s="34">
        <f t="shared" si="55"/>
        <v>2097.0016500000002</v>
      </c>
      <c r="K119" s="34">
        <f t="shared" si="55"/>
        <v>2097.0016500000002</v>
      </c>
      <c r="L119" s="34">
        <f t="shared" si="55"/>
        <v>0</v>
      </c>
      <c r="M119" s="34">
        <f t="shared" si="55"/>
        <v>11210.01964</v>
      </c>
      <c r="N119" s="34">
        <f t="shared" si="55"/>
        <v>11210.01964</v>
      </c>
      <c r="O119" s="34">
        <f t="shared" si="55"/>
        <v>0</v>
      </c>
    </row>
    <row r="120" spans="1:15" x14ac:dyDescent="0.25">
      <c r="A120" s="27" t="s">
        <v>232</v>
      </c>
      <c r="B120" s="27" t="s">
        <v>233</v>
      </c>
      <c r="C120" s="27" t="s">
        <v>234</v>
      </c>
      <c r="D120" s="27" t="s">
        <v>235</v>
      </c>
      <c r="E120" s="28" t="s">
        <v>235</v>
      </c>
      <c r="F120" s="29" t="s">
        <v>16</v>
      </c>
      <c r="G120" s="30">
        <f>SUM(H120:I120)</f>
        <v>4586.6324999999997</v>
      </c>
      <c r="H120" s="30">
        <v>4586.6324999999997</v>
      </c>
      <c r="I120" s="30">
        <v>0</v>
      </c>
      <c r="J120" s="30">
        <f>SUM(K120:L120)</f>
        <v>4880.3068800000001</v>
      </c>
      <c r="K120" s="30">
        <v>4880.3068800000001</v>
      </c>
      <c r="L120" s="30">
        <v>0</v>
      </c>
      <c r="M120" s="30">
        <f>SUM(N120:O120)</f>
        <v>210.06365</v>
      </c>
      <c r="N120" s="30">
        <v>210.06365</v>
      </c>
      <c r="O120" s="30">
        <v>0</v>
      </c>
    </row>
    <row r="121" spans="1:15" x14ac:dyDescent="0.25">
      <c r="A121" s="27" t="s">
        <v>232</v>
      </c>
      <c r="B121" s="27" t="s">
        <v>233</v>
      </c>
      <c r="C121" s="27" t="s">
        <v>236</v>
      </c>
      <c r="D121" s="27" t="s">
        <v>237</v>
      </c>
      <c r="E121" s="28" t="s">
        <v>237</v>
      </c>
      <c r="F121" s="29" t="s">
        <v>16</v>
      </c>
      <c r="G121" s="30">
        <f>SUM(H121:I121)</f>
        <v>1677.5283099999999</v>
      </c>
      <c r="H121" s="30">
        <v>1677.5283099999999</v>
      </c>
      <c r="I121" s="30">
        <v>0</v>
      </c>
      <c r="J121" s="30">
        <f>SUM(K121:L121)</f>
        <v>1714.2233100000001</v>
      </c>
      <c r="K121" s="30">
        <v>1714.2233100000001</v>
      </c>
      <c r="L121" s="30">
        <v>0</v>
      </c>
      <c r="M121" s="30">
        <f>SUM(N121:O121)</f>
        <v>35.717599999999997</v>
      </c>
      <c r="N121" s="30">
        <v>35.717599999999997</v>
      </c>
      <c r="O121" s="30">
        <v>0</v>
      </c>
    </row>
    <row r="122" spans="1:15" x14ac:dyDescent="0.25">
      <c r="A122" s="27" t="s">
        <v>232</v>
      </c>
      <c r="B122" s="27" t="s">
        <v>233</v>
      </c>
      <c r="C122" s="31" t="s">
        <v>238</v>
      </c>
      <c r="D122" s="31"/>
      <c r="E122" s="32" t="s">
        <v>233</v>
      </c>
      <c r="F122" s="33"/>
      <c r="G122" s="34">
        <f>SUM(G120:G121)</f>
        <v>6264.1608099999994</v>
      </c>
      <c r="H122" s="34">
        <f t="shared" ref="H122:O122" si="56">SUM(H120:H121)</f>
        <v>6264.1608099999994</v>
      </c>
      <c r="I122" s="34">
        <f t="shared" si="56"/>
        <v>0</v>
      </c>
      <c r="J122" s="34">
        <f t="shared" si="56"/>
        <v>6594.5301900000004</v>
      </c>
      <c r="K122" s="34">
        <f t="shared" si="56"/>
        <v>6594.5301900000004</v>
      </c>
      <c r="L122" s="34">
        <f t="shared" si="56"/>
        <v>0</v>
      </c>
      <c r="M122" s="34">
        <f t="shared" si="56"/>
        <v>245.78125</v>
      </c>
      <c r="N122" s="34">
        <f t="shared" si="56"/>
        <v>245.78125</v>
      </c>
      <c r="O122" s="34">
        <f t="shared" si="56"/>
        <v>0</v>
      </c>
    </row>
    <row r="123" spans="1:15" x14ac:dyDescent="0.25">
      <c r="A123" s="27" t="s">
        <v>239</v>
      </c>
      <c r="B123" s="27" t="s">
        <v>240</v>
      </c>
      <c r="C123" s="27" t="s">
        <v>241</v>
      </c>
      <c r="D123" s="27" t="s">
        <v>242</v>
      </c>
      <c r="E123" s="28" t="s">
        <v>242</v>
      </c>
      <c r="F123" s="29" t="s">
        <v>16</v>
      </c>
      <c r="G123" s="30">
        <v>0</v>
      </c>
      <c r="H123" s="30">
        <v>0</v>
      </c>
      <c r="I123" s="30">
        <v>0</v>
      </c>
      <c r="J123" s="30">
        <v>0</v>
      </c>
      <c r="K123" s="30">
        <v>0</v>
      </c>
      <c r="L123" s="30">
        <v>0</v>
      </c>
      <c r="M123" s="30">
        <v>340</v>
      </c>
      <c r="N123" s="30">
        <v>340</v>
      </c>
      <c r="O123" s="30">
        <v>0</v>
      </c>
    </row>
    <row r="124" spans="1:15" x14ac:dyDescent="0.25">
      <c r="A124" s="27" t="s">
        <v>239</v>
      </c>
      <c r="B124" s="27" t="s">
        <v>240</v>
      </c>
      <c r="C124" s="27" t="s">
        <v>243</v>
      </c>
      <c r="D124" s="27" t="s">
        <v>244</v>
      </c>
      <c r="E124" s="28" t="s">
        <v>244</v>
      </c>
      <c r="F124" s="29" t="s">
        <v>16</v>
      </c>
      <c r="G124" s="30">
        <v>0</v>
      </c>
      <c r="H124" s="30">
        <v>0</v>
      </c>
      <c r="I124" s="30">
        <v>0</v>
      </c>
      <c r="J124" s="30">
        <v>0</v>
      </c>
      <c r="K124" s="30">
        <v>0</v>
      </c>
      <c r="L124" s="30">
        <v>0</v>
      </c>
      <c r="M124" s="30">
        <v>125.709</v>
      </c>
      <c r="N124" s="30">
        <v>125.709</v>
      </c>
      <c r="O124" s="30">
        <v>0</v>
      </c>
    </row>
    <row r="125" spans="1:15" ht="22.5" x14ac:dyDescent="0.25">
      <c r="A125" s="27" t="s">
        <v>239</v>
      </c>
      <c r="B125" s="27" t="s">
        <v>240</v>
      </c>
      <c r="C125" s="27" t="s">
        <v>245</v>
      </c>
      <c r="D125" s="27" t="s">
        <v>246</v>
      </c>
      <c r="E125" s="28" t="s">
        <v>246</v>
      </c>
      <c r="F125" s="29" t="s">
        <v>16</v>
      </c>
      <c r="G125" s="30">
        <v>31.356999999999999</v>
      </c>
      <c r="H125" s="30">
        <v>31.356999999999999</v>
      </c>
      <c r="I125" s="30">
        <v>0</v>
      </c>
      <c r="J125" s="30">
        <v>31.356999999999999</v>
      </c>
      <c r="K125" s="30">
        <v>31.356999999999999</v>
      </c>
      <c r="L125" s="30">
        <v>0</v>
      </c>
      <c r="M125" s="30">
        <v>0</v>
      </c>
      <c r="N125" s="30">
        <v>0</v>
      </c>
      <c r="O125" s="30">
        <v>0</v>
      </c>
    </row>
    <row r="126" spans="1:15" x14ac:dyDescent="0.25">
      <c r="A126" s="27" t="s">
        <v>239</v>
      </c>
      <c r="B126" s="27" t="s">
        <v>240</v>
      </c>
      <c r="C126" s="31" t="s">
        <v>247</v>
      </c>
      <c r="D126" s="31"/>
      <c r="E126" s="32" t="s">
        <v>240</v>
      </c>
      <c r="F126" s="33"/>
      <c r="G126" s="34">
        <f>SUM(G123:G125)</f>
        <v>31.356999999999999</v>
      </c>
      <c r="H126" s="34">
        <f t="shared" ref="H126:O126" si="57">SUM(H123:H125)</f>
        <v>31.356999999999999</v>
      </c>
      <c r="I126" s="34">
        <f t="shared" si="57"/>
        <v>0</v>
      </c>
      <c r="J126" s="34">
        <f t="shared" si="57"/>
        <v>31.356999999999999</v>
      </c>
      <c r="K126" s="34">
        <f t="shared" si="57"/>
        <v>31.356999999999999</v>
      </c>
      <c r="L126" s="34">
        <f t="shared" si="57"/>
        <v>0</v>
      </c>
      <c r="M126" s="34">
        <f t="shared" si="57"/>
        <v>465.709</v>
      </c>
      <c r="N126" s="34">
        <f t="shared" si="57"/>
        <v>465.709</v>
      </c>
      <c r="O126" s="34">
        <f t="shared" si="57"/>
        <v>0</v>
      </c>
    </row>
    <row r="127" spans="1:15" ht="22.5" x14ac:dyDescent="0.25">
      <c r="A127" s="27" t="s">
        <v>248</v>
      </c>
      <c r="B127" s="27" t="s">
        <v>249</v>
      </c>
      <c r="C127" s="27" t="s">
        <v>250</v>
      </c>
      <c r="D127" s="27" t="s">
        <v>251</v>
      </c>
      <c r="E127" s="28" t="s">
        <v>251</v>
      </c>
      <c r="F127" s="29" t="s">
        <v>16</v>
      </c>
      <c r="G127" s="30">
        <f>SUM(H127:I127)</f>
        <v>24795652.95253</v>
      </c>
      <c r="H127" s="30">
        <v>10242133.238129999</v>
      </c>
      <c r="I127" s="30">
        <v>14553519.714400001</v>
      </c>
      <c r="J127" s="30">
        <f>SUM(K127:L127)</f>
        <v>24787239.884719998</v>
      </c>
      <c r="K127" s="30">
        <v>10242122.80762</v>
      </c>
      <c r="L127" s="30">
        <v>14545117.077099999</v>
      </c>
      <c r="M127" s="30">
        <f>SUM(N127:O127)</f>
        <v>8413.0678100000005</v>
      </c>
      <c r="N127" s="30">
        <v>10.43051</v>
      </c>
      <c r="O127" s="30">
        <v>8402.6373000000003</v>
      </c>
    </row>
    <row r="128" spans="1:15" x14ac:dyDescent="0.25">
      <c r="A128" s="27" t="s">
        <v>248</v>
      </c>
      <c r="B128" s="27" t="s">
        <v>249</v>
      </c>
      <c r="C128" s="27" t="s">
        <v>252</v>
      </c>
      <c r="D128" s="27" t="s">
        <v>253</v>
      </c>
      <c r="E128" s="28" t="s">
        <v>253</v>
      </c>
      <c r="F128" s="29" t="s">
        <v>16</v>
      </c>
      <c r="G128" s="30">
        <f t="shared" ref="G128:G129" si="58">SUM(H128:I128)</f>
        <v>4.8811600000000004</v>
      </c>
      <c r="H128" s="30">
        <v>0</v>
      </c>
      <c r="I128" s="30">
        <v>4.8811600000000004</v>
      </c>
      <c r="J128" s="30">
        <f t="shared" ref="J128:J129" si="59">SUM(K128:L128)</f>
        <v>163.61113</v>
      </c>
      <c r="K128" s="30">
        <v>163.61113</v>
      </c>
      <c r="L128" s="30">
        <v>0</v>
      </c>
      <c r="M128" s="30">
        <f t="shared" ref="M128:M129" si="60">SUM(N128:O128)</f>
        <v>0</v>
      </c>
      <c r="N128" s="30">
        <v>0</v>
      </c>
      <c r="O128" s="30">
        <v>0</v>
      </c>
    </row>
    <row r="129" spans="1:15" x14ac:dyDescent="0.25">
      <c r="A129" s="27" t="s">
        <v>248</v>
      </c>
      <c r="B129" s="27" t="s">
        <v>249</v>
      </c>
      <c r="C129" s="27" t="s">
        <v>254</v>
      </c>
      <c r="D129" s="27" t="s">
        <v>255</v>
      </c>
      <c r="E129" s="28" t="s">
        <v>255</v>
      </c>
      <c r="F129" s="29" t="s">
        <v>16</v>
      </c>
      <c r="G129" s="30">
        <f t="shared" si="58"/>
        <v>193.12827999999999</v>
      </c>
      <c r="H129" s="30">
        <v>193.12827999999999</v>
      </c>
      <c r="I129" s="30">
        <v>0</v>
      </c>
      <c r="J129" s="30">
        <f t="shared" si="59"/>
        <v>193.12827999999999</v>
      </c>
      <c r="K129" s="30">
        <v>193.12827999999999</v>
      </c>
      <c r="L129" s="30">
        <v>0</v>
      </c>
      <c r="M129" s="30">
        <f t="shared" si="60"/>
        <v>0</v>
      </c>
      <c r="N129" s="30">
        <v>0</v>
      </c>
      <c r="O129" s="30">
        <v>0</v>
      </c>
    </row>
    <row r="130" spans="1:15" ht="22.5" x14ac:dyDescent="0.25">
      <c r="A130" s="27" t="s">
        <v>248</v>
      </c>
      <c r="B130" s="27" t="s">
        <v>249</v>
      </c>
      <c r="C130" s="31" t="s">
        <v>256</v>
      </c>
      <c r="D130" s="31"/>
      <c r="E130" s="32" t="s">
        <v>249</v>
      </c>
      <c r="F130" s="33"/>
      <c r="G130" s="34">
        <f>SUM(G127:G129)</f>
        <v>24795850.961969998</v>
      </c>
      <c r="H130" s="34">
        <f t="shared" ref="H130:O130" si="61">SUM(H127:H129)</f>
        <v>10242326.36641</v>
      </c>
      <c r="I130" s="34">
        <f t="shared" si="61"/>
        <v>14553524.595560001</v>
      </c>
      <c r="J130" s="34">
        <f t="shared" si="61"/>
        <v>24787596.624129996</v>
      </c>
      <c r="K130" s="34">
        <f t="shared" si="61"/>
        <v>10242479.54703</v>
      </c>
      <c r="L130" s="34">
        <f t="shared" si="61"/>
        <v>14545117.077099999</v>
      </c>
      <c r="M130" s="34">
        <f t="shared" si="61"/>
        <v>8413.0678100000005</v>
      </c>
      <c r="N130" s="34">
        <f t="shared" si="61"/>
        <v>10.43051</v>
      </c>
      <c r="O130" s="34">
        <f t="shared" si="61"/>
        <v>8402.6373000000003</v>
      </c>
    </row>
    <row r="131" spans="1:15" ht="22.5" x14ac:dyDescent="0.25">
      <c r="A131" s="27" t="s">
        <v>257</v>
      </c>
      <c r="B131" s="27" t="s">
        <v>258</v>
      </c>
      <c r="C131" s="27" t="s">
        <v>259</v>
      </c>
      <c r="D131" s="27" t="s">
        <v>260</v>
      </c>
      <c r="E131" s="28" t="s">
        <v>260</v>
      </c>
      <c r="F131" s="29" t="s">
        <v>16</v>
      </c>
      <c r="G131" s="30">
        <f>SUM(H131:I131)</f>
        <v>0</v>
      </c>
      <c r="H131" s="30">
        <v>0</v>
      </c>
      <c r="I131" s="30">
        <v>0</v>
      </c>
      <c r="J131" s="30">
        <f>SUM(K131:L131)</f>
        <v>4.3710000000000004</v>
      </c>
      <c r="K131" s="30">
        <v>4.3710000000000004</v>
      </c>
      <c r="L131" s="30">
        <v>0</v>
      </c>
      <c r="M131" s="30">
        <f>SUM(N131:O131)</f>
        <v>0.18787999999999999</v>
      </c>
      <c r="N131" s="30">
        <v>0.18787999999999999</v>
      </c>
      <c r="O131" s="30">
        <v>0</v>
      </c>
    </row>
    <row r="132" spans="1:15" x14ac:dyDescent="0.25">
      <c r="A132" s="27" t="s">
        <v>257</v>
      </c>
      <c r="B132" s="27" t="s">
        <v>258</v>
      </c>
      <c r="C132" s="31" t="s">
        <v>261</v>
      </c>
      <c r="D132" s="31"/>
      <c r="E132" s="32" t="s">
        <v>258</v>
      </c>
      <c r="F132" s="33"/>
      <c r="G132" s="34">
        <f>SUM(G131)</f>
        <v>0</v>
      </c>
      <c r="H132" s="34">
        <f t="shared" ref="H132:O132" si="62">SUM(H131)</f>
        <v>0</v>
      </c>
      <c r="I132" s="34">
        <f t="shared" si="62"/>
        <v>0</v>
      </c>
      <c r="J132" s="34">
        <f t="shared" si="62"/>
        <v>4.3710000000000004</v>
      </c>
      <c r="K132" s="34">
        <f t="shared" si="62"/>
        <v>4.3710000000000004</v>
      </c>
      <c r="L132" s="34">
        <f t="shared" si="62"/>
        <v>0</v>
      </c>
      <c r="M132" s="34">
        <f t="shared" si="62"/>
        <v>0.18787999999999999</v>
      </c>
      <c r="N132" s="34">
        <f t="shared" si="62"/>
        <v>0.18787999999999999</v>
      </c>
      <c r="O132" s="34">
        <f t="shared" si="62"/>
        <v>0</v>
      </c>
    </row>
    <row r="133" spans="1:15" x14ac:dyDescent="0.25">
      <c r="A133" s="27" t="s">
        <v>262</v>
      </c>
      <c r="B133" s="27" t="s">
        <v>263</v>
      </c>
      <c r="C133" s="27" t="s">
        <v>264</v>
      </c>
      <c r="D133" s="27" t="s">
        <v>265</v>
      </c>
      <c r="E133" s="28" t="s">
        <v>265</v>
      </c>
      <c r="F133" s="29" t="s">
        <v>16</v>
      </c>
      <c r="G133" s="30">
        <f>SUM(H133:I133)</f>
        <v>351.12655000000001</v>
      </c>
      <c r="H133" s="30">
        <v>351.12655000000001</v>
      </c>
      <c r="I133" s="30">
        <v>0</v>
      </c>
      <c r="J133" s="30">
        <f>SUM(K133:L133)</f>
        <v>432.45915000000002</v>
      </c>
      <c r="K133" s="30">
        <v>432.45915000000002</v>
      </c>
      <c r="L133" s="30">
        <v>0</v>
      </c>
      <c r="M133" s="30">
        <f>SUM(N133:O133)</f>
        <v>215.45464999999999</v>
      </c>
      <c r="N133" s="30">
        <v>215.45464999999999</v>
      </c>
      <c r="O133" s="30">
        <v>0</v>
      </c>
    </row>
    <row r="134" spans="1:15" x14ac:dyDescent="0.25">
      <c r="A134" s="27" t="s">
        <v>262</v>
      </c>
      <c r="B134" s="27" t="s">
        <v>263</v>
      </c>
      <c r="C134" s="27" t="s">
        <v>266</v>
      </c>
      <c r="D134" s="27" t="s">
        <v>267</v>
      </c>
      <c r="E134" s="28" t="s">
        <v>267</v>
      </c>
      <c r="F134" s="29" t="s">
        <v>16</v>
      </c>
      <c r="G134" s="30">
        <f t="shared" ref="G134" si="63">SUM(H134:I134)</f>
        <v>901.82024000000001</v>
      </c>
      <c r="H134" s="30">
        <v>901.82024000000001</v>
      </c>
      <c r="I134" s="30">
        <v>0</v>
      </c>
      <c r="J134" s="30">
        <f t="shared" ref="J134" si="64">SUM(K134:L134)</f>
        <v>1696.08358</v>
      </c>
      <c r="K134" s="30">
        <v>1696.08358</v>
      </c>
      <c r="L134" s="30">
        <v>0</v>
      </c>
      <c r="M134" s="30">
        <f t="shared" ref="M134" si="65">SUM(N134:O134)</f>
        <v>938.77907000000005</v>
      </c>
      <c r="N134" s="30">
        <v>938.77907000000005</v>
      </c>
      <c r="O134" s="30">
        <v>0</v>
      </c>
    </row>
    <row r="135" spans="1:15" x14ac:dyDescent="0.25">
      <c r="A135" s="27" t="s">
        <v>262</v>
      </c>
      <c r="B135" s="27" t="s">
        <v>263</v>
      </c>
      <c r="C135" s="31" t="s">
        <v>268</v>
      </c>
      <c r="D135" s="31"/>
      <c r="E135" s="32" t="s">
        <v>263</v>
      </c>
      <c r="F135" s="33"/>
      <c r="G135" s="34">
        <f>SUM(G133:G134)</f>
        <v>1252.94679</v>
      </c>
      <c r="H135" s="34">
        <f t="shared" ref="H135:O135" si="66">SUM(H133:H134)</f>
        <v>1252.94679</v>
      </c>
      <c r="I135" s="34">
        <f t="shared" si="66"/>
        <v>0</v>
      </c>
      <c r="J135" s="34">
        <f t="shared" si="66"/>
        <v>2128.5427300000001</v>
      </c>
      <c r="K135" s="34">
        <f t="shared" si="66"/>
        <v>2128.5427300000001</v>
      </c>
      <c r="L135" s="34">
        <f t="shared" si="66"/>
        <v>0</v>
      </c>
      <c r="M135" s="34">
        <f t="shared" si="66"/>
        <v>1154.2337199999999</v>
      </c>
      <c r="N135" s="34">
        <f t="shared" si="66"/>
        <v>1154.2337199999999</v>
      </c>
      <c r="O135" s="34">
        <f t="shared" si="66"/>
        <v>0</v>
      </c>
    </row>
    <row r="136" spans="1:15" x14ac:dyDescent="0.25">
      <c r="A136" s="27" t="s">
        <v>269</v>
      </c>
      <c r="B136" s="27" t="s">
        <v>270</v>
      </c>
      <c r="C136" s="27" t="s">
        <v>271</v>
      </c>
      <c r="D136" s="27" t="s">
        <v>272</v>
      </c>
      <c r="E136" s="28" t="s">
        <v>272</v>
      </c>
      <c r="F136" s="29" t="s">
        <v>51</v>
      </c>
      <c r="G136" s="30">
        <f>SUM(H136:I136)</f>
        <v>459.19756000000001</v>
      </c>
      <c r="H136" s="30">
        <v>459.19756000000001</v>
      </c>
      <c r="I136" s="30">
        <v>0</v>
      </c>
      <c r="J136" s="30">
        <f>SUM(K136:L136)</f>
        <v>141.50297</v>
      </c>
      <c r="K136" s="30">
        <v>141.50297</v>
      </c>
      <c r="L136" s="30">
        <v>0</v>
      </c>
      <c r="M136" s="30">
        <f>SUM(N136:O136)</f>
        <v>-371.66392000000002</v>
      </c>
      <c r="N136" s="30">
        <v>-371.66392000000002</v>
      </c>
      <c r="O136" s="30">
        <v>0</v>
      </c>
    </row>
    <row r="137" spans="1:15" x14ac:dyDescent="0.25">
      <c r="A137" s="27" t="s">
        <v>269</v>
      </c>
      <c r="B137" s="27" t="s">
        <v>270</v>
      </c>
      <c r="C137" s="31" t="s">
        <v>273</v>
      </c>
      <c r="D137" s="31"/>
      <c r="E137" s="32" t="s">
        <v>270</v>
      </c>
      <c r="F137" s="33"/>
      <c r="G137" s="30">
        <f>SUM(H137:I137)</f>
        <v>459.19756000000001</v>
      </c>
      <c r="H137" s="30">
        <v>459.19756000000001</v>
      </c>
      <c r="I137" s="30">
        <v>0</v>
      </c>
      <c r="J137" s="30">
        <f>SUM(K137:L137)</f>
        <v>141.50297</v>
      </c>
      <c r="K137" s="30">
        <v>141.50297</v>
      </c>
      <c r="L137" s="30">
        <v>0</v>
      </c>
      <c r="M137" s="30">
        <f>SUM(N137:O137)</f>
        <v>-371.66392000000002</v>
      </c>
      <c r="N137" s="30">
        <v>-371.66392000000002</v>
      </c>
      <c r="O137" s="30">
        <v>0</v>
      </c>
    </row>
    <row r="138" spans="1:15" x14ac:dyDescent="0.25">
      <c r="A138" s="31" t="s">
        <v>274</v>
      </c>
      <c r="B138" s="31"/>
      <c r="C138" s="31"/>
      <c r="D138" s="31"/>
      <c r="E138" s="32" t="s">
        <v>275</v>
      </c>
      <c r="F138" s="33"/>
      <c r="G138" s="34">
        <f>SUM(G137,G135,G132,G130,G126,G122,G119)</f>
        <v>24805246.016449999</v>
      </c>
      <c r="H138" s="34">
        <f t="shared" ref="H138:O138" si="67">SUM(H137,H135,H132,H130,H126,H122,H119)</f>
        <v>10251721.42089</v>
      </c>
      <c r="I138" s="34">
        <f t="shared" si="67"/>
        <v>14553524.595560001</v>
      </c>
      <c r="J138" s="34">
        <f t="shared" si="67"/>
        <v>24798593.929669999</v>
      </c>
      <c r="K138" s="34">
        <f t="shared" si="67"/>
        <v>10253476.852570001</v>
      </c>
      <c r="L138" s="34">
        <f t="shared" si="67"/>
        <v>14545117.077099999</v>
      </c>
      <c r="M138" s="34">
        <f t="shared" si="67"/>
        <v>21117.335380000004</v>
      </c>
      <c r="N138" s="34">
        <f t="shared" si="67"/>
        <v>12714.69808</v>
      </c>
      <c r="O138" s="34">
        <f t="shared" si="67"/>
        <v>8402.6373000000003</v>
      </c>
    </row>
    <row r="139" spans="1:15" x14ac:dyDescent="0.25">
      <c r="A139" s="27" t="s">
        <v>276</v>
      </c>
      <c r="B139" s="27" t="s">
        <v>277</v>
      </c>
      <c r="C139" s="27" t="s">
        <v>278</v>
      </c>
      <c r="D139" s="27" t="s">
        <v>277</v>
      </c>
      <c r="E139" s="28" t="s">
        <v>277</v>
      </c>
      <c r="F139" s="29" t="s">
        <v>16</v>
      </c>
      <c r="G139" s="30">
        <v>0</v>
      </c>
      <c r="H139" s="30">
        <v>0</v>
      </c>
      <c r="I139" s="30">
        <v>0</v>
      </c>
      <c r="J139" s="30">
        <v>0</v>
      </c>
      <c r="K139" s="30">
        <v>0</v>
      </c>
      <c r="L139" s="30">
        <v>0</v>
      </c>
      <c r="M139" s="30">
        <v>74283.935889999993</v>
      </c>
      <c r="N139" s="30">
        <v>0</v>
      </c>
      <c r="O139" s="30">
        <v>74283.935889999993</v>
      </c>
    </row>
    <row r="140" spans="1:15" x14ac:dyDescent="0.25">
      <c r="A140" s="27" t="s">
        <v>276</v>
      </c>
      <c r="B140" s="27" t="s">
        <v>277</v>
      </c>
      <c r="C140" s="27" t="s">
        <v>279</v>
      </c>
      <c r="D140" s="27" t="s">
        <v>280</v>
      </c>
      <c r="E140" s="28" t="s">
        <v>280</v>
      </c>
      <c r="F140" s="29" t="s">
        <v>51</v>
      </c>
      <c r="G140" s="30">
        <v>0</v>
      </c>
      <c r="H140" s="30">
        <v>0</v>
      </c>
      <c r="I140" s="30">
        <v>0</v>
      </c>
      <c r="J140" s="30">
        <v>0</v>
      </c>
      <c r="K140" s="30">
        <v>0</v>
      </c>
      <c r="L140" s="30">
        <v>0</v>
      </c>
      <c r="M140" s="30">
        <v>-74283.935889999993</v>
      </c>
      <c r="N140" s="30">
        <v>-74283.935889999993</v>
      </c>
      <c r="O140" s="30">
        <v>0</v>
      </c>
    </row>
    <row r="141" spans="1:15" x14ac:dyDescent="0.25">
      <c r="A141" s="27" t="s">
        <v>276</v>
      </c>
      <c r="B141" s="27" t="s">
        <v>277</v>
      </c>
      <c r="C141" s="31" t="s">
        <v>281</v>
      </c>
      <c r="D141" s="31"/>
      <c r="E141" s="32" t="s">
        <v>277</v>
      </c>
      <c r="F141" s="33"/>
      <c r="G141" s="34">
        <v>0</v>
      </c>
      <c r="H141" s="34">
        <v>0</v>
      </c>
      <c r="I141" s="34">
        <v>0</v>
      </c>
      <c r="J141" s="34">
        <v>0</v>
      </c>
      <c r="K141" s="34">
        <v>0</v>
      </c>
      <c r="L141" s="34">
        <v>0</v>
      </c>
      <c r="M141" s="34">
        <v>1.45519152283669E-11</v>
      </c>
      <c r="N141" s="34">
        <v>-74283.935889999993</v>
      </c>
      <c r="O141" s="34">
        <v>74283.935889999993</v>
      </c>
    </row>
    <row r="142" spans="1:15" ht="22.5" x14ac:dyDescent="0.25">
      <c r="A142" s="31" t="s">
        <v>282</v>
      </c>
      <c r="B142" s="31"/>
      <c r="C142" s="31"/>
      <c r="D142" s="31"/>
      <c r="E142" s="32" t="s">
        <v>283</v>
      </c>
      <c r="F142" s="33"/>
      <c r="G142" s="34">
        <v>0</v>
      </c>
      <c r="H142" s="34">
        <v>0</v>
      </c>
      <c r="I142" s="34">
        <v>0</v>
      </c>
      <c r="J142" s="34">
        <v>0</v>
      </c>
      <c r="K142" s="34">
        <v>0</v>
      </c>
      <c r="L142" s="34">
        <v>0</v>
      </c>
      <c r="M142" s="34">
        <v>1.45519152283669E-11</v>
      </c>
      <c r="N142" s="34">
        <v>-74283.935889999993</v>
      </c>
      <c r="O142" s="34">
        <v>74283.935889999993</v>
      </c>
    </row>
    <row r="143" spans="1:15" x14ac:dyDescent="0.25">
      <c r="A143" s="31"/>
      <c r="B143" s="31"/>
      <c r="C143" s="31"/>
      <c r="D143" s="31"/>
      <c r="E143" s="32" t="s">
        <v>284</v>
      </c>
      <c r="F143" s="33"/>
      <c r="G143" s="34">
        <f>SUM(G142,G138,G117,G113)</f>
        <v>24815015.66742</v>
      </c>
      <c r="H143" s="34">
        <f t="shared" ref="H143:O143" si="68">SUM(H142,H138,H117,H113)</f>
        <v>10261491.07186</v>
      </c>
      <c r="I143" s="34">
        <f t="shared" si="68"/>
        <v>14553524.595560001</v>
      </c>
      <c r="J143" s="34">
        <f t="shared" si="68"/>
        <v>24806617.160759997</v>
      </c>
      <c r="K143" s="34">
        <f t="shared" si="68"/>
        <v>10261500.083660001</v>
      </c>
      <c r="L143" s="34">
        <f t="shared" si="68"/>
        <v>14545117.077099999</v>
      </c>
      <c r="M143" s="34">
        <f t="shared" si="68"/>
        <v>28144.672660000018</v>
      </c>
      <c r="N143" s="34">
        <f t="shared" si="68"/>
        <v>-54541.900529999992</v>
      </c>
      <c r="O143" s="34">
        <f t="shared" si="68"/>
        <v>82686.573189999996</v>
      </c>
    </row>
    <row r="144" spans="1:15" x14ac:dyDescent="0.25">
      <c r="A144" s="27" t="s">
        <v>285</v>
      </c>
      <c r="B144" s="27" t="s">
        <v>286</v>
      </c>
      <c r="C144" s="27" t="s">
        <v>287</v>
      </c>
      <c r="D144" s="27" t="s">
        <v>286</v>
      </c>
      <c r="E144" s="28" t="s">
        <v>286</v>
      </c>
      <c r="F144" s="29" t="s">
        <v>16</v>
      </c>
      <c r="G144" s="30">
        <f>SUM(H144:I144)</f>
        <v>3609.6860000000001</v>
      </c>
      <c r="H144" s="30">
        <v>3609.6860000000001</v>
      </c>
      <c r="I144" s="30">
        <v>0</v>
      </c>
      <c r="J144" s="30">
        <f>SUM(K144:L144)</f>
        <v>0</v>
      </c>
      <c r="K144" s="30">
        <v>0</v>
      </c>
      <c r="L144" s="30">
        <v>0</v>
      </c>
      <c r="M144" s="30">
        <f>SUM(N144:O144)</f>
        <v>14028.476199999999</v>
      </c>
      <c r="N144" s="30">
        <v>14028.476199999999</v>
      </c>
      <c r="O144" s="30">
        <v>0</v>
      </c>
    </row>
    <row r="145" spans="1:15" x14ac:dyDescent="0.25">
      <c r="A145" s="27" t="s">
        <v>285</v>
      </c>
      <c r="B145" s="27" t="s">
        <v>286</v>
      </c>
      <c r="C145" s="27" t="s">
        <v>288</v>
      </c>
      <c r="D145" s="27" t="s">
        <v>289</v>
      </c>
      <c r="E145" s="28" t="s">
        <v>289</v>
      </c>
      <c r="F145" s="29" t="s">
        <v>51</v>
      </c>
      <c r="G145" s="30">
        <f>SUM(H145:I145)</f>
        <v>0</v>
      </c>
      <c r="H145" s="30">
        <v>0</v>
      </c>
      <c r="I145" s="30">
        <v>0</v>
      </c>
      <c r="J145" s="30">
        <f>SUM(K145:L145)</f>
        <v>50.49756</v>
      </c>
      <c r="K145" s="30">
        <v>50.49756</v>
      </c>
      <c r="L145" s="30">
        <v>0</v>
      </c>
      <c r="M145" s="30">
        <f>SUM(N145:O145)</f>
        <v>-3527.0695099999998</v>
      </c>
      <c r="N145" s="30">
        <v>-3527.0695099999998</v>
      </c>
      <c r="O145" s="30">
        <v>0</v>
      </c>
    </row>
    <row r="146" spans="1:15" x14ac:dyDescent="0.25">
      <c r="A146" s="27" t="s">
        <v>285</v>
      </c>
      <c r="B146" s="27" t="s">
        <v>286</v>
      </c>
      <c r="C146" s="31" t="s">
        <v>290</v>
      </c>
      <c r="D146" s="31"/>
      <c r="E146" s="32" t="s">
        <v>286</v>
      </c>
      <c r="F146" s="33"/>
      <c r="G146" s="34">
        <f>SUM(G144:G145)</f>
        <v>3609.6860000000001</v>
      </c>
      <c r="H146" s="34">
        <f t="shared" ref="H146:O146" si="69">SUM(H144:H145)</f>
        <v>3609.6860000000001</v>
      </c>
      <c r="I146" s="34">
        <f t="shared" si="69"/>
        <v>0</v>
      </c>
      <c r="J146" s="34">
        <f t="shared" si="69"/>
        <v>50.49756</v>
      </c>
      <c r="K146" s="34">
        <f t="shared" si="69"/>
        <v>50.49756</v>
      </c>
      <c r="L146" s="34">
        <f t="shared" si="69"/>
        <v>0</v>
      </c>
      <c r="M146" s="34">
        <f t="shared" si="69"/>
        <v>10501.40669</v>
      </c>
      <c r="N146" s="34">
        <f t="shared" si="69"/>
        <v>10501.40669</v>
      </c>
      <c r="O146" s="34">
        <f t="shared" si="69"/>
        <v>0</v>
      </c>
    </row>
    <row r="147" spans="1:15" x14ac:dyDescent="0.25">
      <c r="A147" s="27" t="s">
        <v>291</v>
      </c>
      <c r="B147" s="27" t="s">
        <v>292</v>
      </c>
      <c r="C147" s="27" t="s">
        <v>293</v>
      </c>
      <c r="D147" s="27" t="s">
        <v>294</v>
      </c>
      <c r="E147" s="28" t="s">
        <v>294</v>
      </c>
      <c r="F147" s="29" t="s">
        <v>16</v>
      </c>
      <c r="G147" s="30">
        <f>SUM(H147:I147)</f>
        <v>3589.0940000000001</v>
      </c>
      <c r="H147" s="30">
        <v>3589.0940000000001</v>
      </c>
      <c r="I147" s="30">
        <v>0</v>
      </c>
      <c r="J147" s="30">
        <f>SUM(K147:L147)</f>
        <v>3484.0940000000001</v>
      </c>
      <c r="K147" s="30">
        <v>3484.0940000000001</v>
      </c>
      <c r="L147" s="30">
        <v>0</v>
      </c>
      <c r="M147" s="30">
        <f>SUM(N147:O147)</f>
        <v>119</v>
      </c>
      <c r="N147" s="30">
        <v>119</v>
      </c>
      <c r="O147" s="30">
        <v>0</v>
      </c>
    </row>
    <row r="148" spans="1:15" x14ac:dyDescent="0.25">
      <c r="A148" s="27" t="s">
        <v>291</v>
      </c>
      <c r="B148" s="27" t="s">
        <v>292</v>
      </c>
      <c r="C148" s="31" t="s">
        <v>295</v>
      </c>
      <c r="D148" s="31"/>
      <c r="E148" s="32" t="s">
        <v>292</v>
      </c>
      <c r="F148" s="33"/>
      <c r="G148" s="34">
        <f>SUM(G147)</f>
        <v>3589.0940000000001</v>
      </c>
      <c r="H148" s="34">
        <f t="shared" ref="H148:O148" si="70">SUM(H147)</f>
        <v>3589.0940000000001</v>
      </c>
      <c r="I148" s="34">
        <f t="shared" si="70"/>
        <v>0</v>
      </c>
      <c r="J148" s="34">
        <f t="shared" si="70"/>
        <v>3484.0940000000001</v>
      </c>
      <c r="K148" s="34">
        <f t="shared" si="70"/>
        <v>3484.0940000000001</v>
      </c>
      <c r="L148" s="34">
        <f t="shared" si="70"/>
        <v>0</v>
      </c>
      <c r="M148" s="34">
        <f t="shared" si="70"/>
        <v>119</v>
      </c>
      <c r="N148" s="34">
        <f t="shared" si="70"/>
        <v>119</v>
      </c>
      <c r="O148" s="34">
        <f t="shared" si="70"/>
        <v>0</v>
      </c>
    </row>
    <row r="149" spans="1:15" x14ac:dyDescent="0.25">
      <c r="A149" s="31" t="s">
        <v>296</v>
      </c>
      <c r="B149" s="31"/>
      <c r="C149" s="31"/>
      <c r="D149" s="31"/>
      <c r="E149" s="32" t="s">
        <v>286</v>
      </c>
      <c r="F149" s="33"/>
      <c r="G149" s="34">
        <f>SUM(G148,G146)</f>
        <v>7198.7800000000007</v>
      </c>
      <c r="H149" s="34">
        <f t="shared" ref="H149:O149" si="71">SUM(H148,H146)</f>
        <v>7198.7800000000007</v>
      </c>
      <c r="I149" s="34">
        <f t="shared" si="71"/>
        <v>0</v>
      </c>
      <c r="J149" s="34">
        <f t="shared" si="71"/>
        <v>3534.5915599999998</v>
      </c>
      <c r="K149" s="34">
        <f t="shared" si="71"/>
        <v>3534.5915599999998</v>
      </c>
      <c r="L149" s="34">
        <f t="shared" si="71"/>
        <v>0</v>
      </c>
      <c r="M149" s="34">
        <f t="shared" si="71"/>
        <v>10620.40669</v>
      </c>
      <c r="N149" s="34">
        <f t="shared" si="71"/>
        <v>10620.40669</v>
      </c>
      <c r="O149" s="34">
        <f t="shared" si="71"/>
        <v>0</v>
      </c>
    </row>
    <row r="150" spans="1:15" x14ac:dyDescent="0.25">
      <c r="A150" s="27" t="s">
        <v>297</v>
      </c>
      <c r="B150" s="27" t="s">
        <v>298</v>
      </c>
      <c r="C150" s="27" t="s">
        <v>299</v>
      </c>
      <c r="D150" s="27" t="s">
        <v>298</v>
      </c>
      <c r="E150" s="28" t="s">
        <v>298</v>
      </c>
      <c r="F150" s="29" t="s">
        <v>16</v>
      </c>
      <c r="G150" s="30">
        <f>SUM(H150:I150)</f>
        <v>102</v>
      </c>
      <c r="H150" s="30">
        <v>102</v>
      </c>
      <c r="I150" s="30">
        <v>0</v>
      </c>
      <c r="J150" s="30">
        <f>SUM(K150:L150)</f>
        <v>0</v>
      </c>
      <c r="K150" s="30">
        <v>0</v>
      </c>
      <c r="L150" s="30">
        <v>0</v>
      </c>
      <c r="M150" s="30">
        <f>SUM(N150:O150)</f>
        <v>92837.88149</v>
      </c>
      <c r="N150" s="30">
        <v>92837.88149</v>
      </c>
      <c r="O150" s="30">
        <v>0</v>
      </c>
    </row>
    <row r="151" spans="1:15" x14ac:dyDescent="0.25">
      <c r="A151" s="27" t="s">
        <v>297</v>
      </c>
      <c r="B151" s="27" t="s">
        <v>298</v>
      </c>
      <c r="C151" s="27" t="s">
        <v>300</v>
      </c>
      <c r="D151" s="27" t="s">
        <v>301</v>
      </c>
      <c r="E151" s="28" t="s">
        <v>301</v>
      </c>
      <c r="F151" s="29" t="s">
        <v>51</v>
      </c>
      <c r="G151" s="30">
        <f>SUM(H151:I151)</f>
        <v>0</v>
      </c>
      <c r="H151" s="30">
        <v>0</v>
      </c>
      <c r="I151" s="30">
        <v>0</v>
      </c>
      <c r="J151" s="30">
        <f>SUM(K151:L151)</f>
        <v>395.82584000000003</v>
      </c>
      <c r="K151" s="30">
        <v>395.82584000000003</v>
      </c>
      <c r="L151" s="30">
        <v>0</v>
      </c>
      <c r="M151" s="30">
        <f>SUM(N151:O151)</f>
        <v>-30545.13809</v>
      </c>
      <c r="N151" s="30">
        <v>-30545.13809</v>
      </c>
      <c r="O151" s="30">
        <v>0</v>
      </c>
    </row>
    <row r="152" spans="1:15" x14ac:dyDescent="0.25">
      <c r="A152" s="27" t="s">
        <v>297</v>
      </c>
      <c r="B152" s="27" t="s">
        <v>298</v>
      </c>
      <c r="C152" s="31" t="s">
        <v>302</v>
      </c>
      <c r="D152" s="31"/>
      <c r="E152" s="32" t="s">
        <v>298</v>
      </c>
      <c r="F152" s="33"/>
      <c r="G152" s="34">
        <f>SUM(G150:G151)</f>
        <v>102</v>
      </c>
      <c r="H152" s="34">
        <f t="shared" ref="H152:O152" si="72">SUM(H150:H151)</f>
        <v>102</v>
      </c>
      <c r="I152" s="34">
        <f t="shared" si="72"/>
        <v>0</v>
      </c>
      <c r="J152" s="34">
        <f t="shared" si="72"/>
        <v>395.82584000000003</v>
      </c>
      <c r="K152" s="34">
        <f t="shared" si="72"/>
        <v>395.82584000000003</v>
      </c>
      <c r="L152" s="34">
        <f t="shared" si="72"/>
        <v>0</v>
      </c>
      <c r="M152" s="34">
        <f t="shared" si="72"/>
        <v>62292.743399999999</v>
      </c>
      <c r="N152" s="34">
        <f t="shared" si="72"/>
        <v>62292.743399999999</v>
      </c>
      <c r="O152" s="34">
        <f t="shared" si="72"/>
        <v>0</v>
      </c>
    </row>
    <row r="153" spans="1:15" x14ac:dyDescent="0.25">
      <c r="A153" s="27" t="s">
        <v>303</v>
      </c>
      <c r="B153" s="27" t="s">
        <v>304</v>
      </c>
      <c r="C153" s="27" t="s">
        <v>305</v>
      </c>
      <c r="D153" s="27" t="s">
        <v>304</v>
      </c>
      <c r="E153" s="28" t="s">
        <v>304</v>
      </c>
      <c r="F153" s="29" t="s">
        <v>16</v>
      </c>
      <c r="G153" s="30">
        <f>SUM(H153:I153)</f>
        <v>0</v>
      </c>
      <c r="H153" s="30">
        <v>0</v>
      </c>
      <c r="I153" s="30">
        <v>0</v>
      </c>
      <c r="J153" s="30">
        <f>SUM(K153:L153)</f>
        <v>3346.7139699999998</v>
      </c>
      <c r="K153" s="30">
        <v>3346.7139699999998</v>
      </c>
      <c r="L153" s="30">
        <v>0</v>
      </c>
      <c r="M153" s="30">
        <f>SUM(N153:O153)</f>
        <v>254597.20449999999</v>
      </c>
      <c r="N153" s="30">
        <v>254597.20449999999</v>
      </c>
      <c r="O153" s="30">
        <v>0</v>
      </c>
    </row>
    <row r="154" spans="1:15" x14ac:dyDescent="0.25">
      <c r="A154" s="27" t="s">
        <v>303</v>
      </c>
      <c r="B154" s="27" t="s">
        <v>304</v>
      </c>
      <c r="C154" s="27" t="s">
        <v>306</v>
      </c>
      <c r="D154" s="27" t="s">
        <v>307</v>
      </c>
      <c r="E154" s="28" t="s">
        <v>307</v>
      </c>
      <c r="F154" s="29" t="s">
        <v>51</v>
      </c>
      <c r="G154" s="30">
        <f>SUM(H154:I154)</f>
        <v>119.88768</v>
      </c>
      <c r="H154" s="30">
        <v>119.88768</v>
      </c>
      <c r="I154" s="30">
        <v>0</v>
      </c>
      <c r="J154" s="30">
        <f>SUM(K154:L154)</f>
        <v>238.23853</v>
      </c>
      <c r="K154" s="30">
        <v>238.23853</v>
      </c>
      <c r="L154" s="30">
        <v>0</v>
      </c>
      <c r="M154" s="30">
        <f>SUM(N154:O154)</f>
        <v>-1555.67632</v>
      </c>
      <c r="N154" s="30">
        <v>-1555.67632</v>
      </c>
      <c r="O154" s="30">
        <v>0</v>
      </c>
    </row>
    <row r="155" spans="1:15" x14ac:dyDescent="0.25">
      <c r="A155" s="27" t="s">
        <v>303</v>
      </c>
      <c r="B155" s="27" t="s">
        <v>304</v>
      </c>
      <c r="C155" s="31" t="s">
        <v>308</v>
      </c>
      <c r="D155" s="31"/>
      <c r="E155" s="32" t="s">
        <v>304</v>
      </c>
      <c r="F155" s="33"/>
      <c r="G155" s="34">
        <f>SUM(G153:G154)</f>
        <v>119.88768</v>
      </c>
      <c r="H155" s="34">
        <f t="shared" ref="H155:O155" si="73">SUM(H153:H154)</f>
        <v>119.88768</v>
      </c>
      <c r="I155" s="34">
        <f t="shared" si="73"/>
        <v>0</v>
      </c>
      <c r="J155" s="34">
        <f t="shared" si="73"/>
        <v>3584.9524999999999</v>
      </c>
      <c r="K155" s="34">
        <f t="shared" si="73"/>
        <v>3584.9524999999999</v>
      </c>
      <c r="L155" s="34">
        <f t="shared" si="73"/>
        <v>0</v>
      </c>
      <c r="M155" s="34">
        <f t="shared" si="73"/>
        <v>253041.52817999999</v>
      </c>
      <c r="N155" s="34">
        <f t="shared" si="73"/>
        <v>253041.52817999999</v>
      </c>
      <c r="O155" s="34">
        <f t="shared" si="73"/>
        <v>0</v>
      </c>
    </row>
    <row r="156" spans="1:15" ht="22.5" x14ac:dyDescent="0.25">
      <c r="A156" s="27" t="s">
        <v>309</v>
      </c>
      <c r="B156" s="27" t="s">
        <v>310</v>
      </c>
      <c r="C156" s="27" t="s">
        <v>311</v>
      </c>
      <c r="D156" s="27" t="s">
        <v>312</v>
      </c>
      <c r="E156" s="28" t="s">
        <v>312</v>
      </c>
      <c r="F156" s="29" t="s">
        <v>16</v>
      </c>
      <c r="G156" s="30">
        <f>SUM(H156:I156)</f>
        <v>264.14859999999999</v>
      </c>
      <c r="H156" s="30">
        <v>264.14859999999999</v>
      </c>
      <c r="I156" s="30">
        <v>0</v>
      </c>
      <c r="J156" s="30">
        <f>SUM(K156:L156)</f>
        <v>89.231999999999999</v>
      </c>
      <c r="K156" s="30">
        <v>89.231999999999999</v>
      </c>
      <c r="L156" s="30">
        <v>0</v>
      </c>
      <c r="M156" s="30">
        <f>SUM(N156:O156)</f>
        <v>213.82012</v>
      </c>
      <c r="N156" s="30">
        <v>213.82012</v>
      </c>
      <c r="O156" s="30">
        <v>0</v>
      </c>
    </row>
    <row r="157" spans="1:15" x14ac:dyDescent="0.25">
      <c r="A157" s="27" t="s">
        <v>309</v>
      </c>
      <c r="B157" s="27" t="s">
        <v>310</v>
      </c>
      <c r="C157" s="31" t="s">
        <v>313</v>
      </c>
      <c r="D157" s="31"/>
      <c r="E157" s="32" t="s">
        <v>310</v>
      </c>
      <c r="F157" s="33"/>
      <c r="G157" s="34">
        <f>SUM(G156)</f>
        <v>264.14859999999999</v>
      </c>
      <c r="H157" s="34">
        <f t="shared" ref="H157:O157" si="74">SUM(H156)</f>
        <v>264.14859999999999</v>
      </c>
      <c r="I157" s="34">
        <f t="shared" si="74"/>
        <v>0</v>
      </c>
      <c r="J157" s="34">
        <f t="shared" si="74"/>
        <v>89.231999999999999</v>
      </c>
      <c r="K157" s="34">
        <f t="shared" si="74"/>
        <v>89.231999999999999</v>
      </c>
      <c r="L157" s="34">
        <f t="shared" si="74"/>
        <v>0</v>
      </c>
      <c r="M157" s="34">
        <f t="shared" si="74"/>
        <v>213.82012</v>
      </c>
      <c r="N157" s="34">
        <f t="shared" si="74"/>
        <v>213.82012</v>
      </c>
      <c r="O157" s="34">
        <f t="shared" si="74"/>
        <v>0</v>
      </c>
    </row>
    <row r="158" spans="1:15" x14ac:dyDescent="0.25">
      <c r="A158" s="31" t="s">
        <v>314</v>
      </c>
      <c r="B158" s="31"/>
      <c r="C158" s="31"/>
      <c r="D158" s="31"/>
      <c r="E158" s="32" t="s">
        <v>298</v>
      </c>
      <c r="F158" s="33"/>
      <c r="G158" s="34">
        <f>SUM(G157,G155,G152)</f>
        <v>486.03627999999998</v>
      </c>
      <c r="H158" s="34">
        <f t="shared" ref="H158:O158" si="75">SUM(H157,H155,H152)</f>
        <v>486.03627999999998</v>
      </c>
      <c r="I158" s="34">
        <f t="shared" si="75"/>
        <v>0</v>
      </c>
      <c r="J158" s="34">
        <f t="shared" si="75"/>
        <v>4070.0103399999998</v>
      </c>
      <c r="K158" s="34">
        <f t="shared" si="75"/>
        <v>4070.0103399999998</v>
      </c>
      <c r="L158" s="34">
        <f t="shared" si="75"/>
        <v>0</v>
      </c>
      <c r="M158" s="34">
        <f t="shared" si="75"/>
        <v>315548.09169999999</v>
      </c>
      <c r="N158" s="34">
        <f t="shared" si="75"/>
        <v>315548.09169999999</v>
      </c>
      <c r="O158" s="34">
        <f t="shared" si="75"/>
        <v>0</v>
      </c>
    </row>
    <row r="159" spans="1:15" x14ac:dyDescent="0.25">
      <c r="A159" s="27" t="s">
        <v>315</v>
      </c>
      <c r="B159" s="27" t="s">
        <v>316</v>
      </c>
      <c r="C159" s="27" t="s">
        <v>317</v>
      </c>
      <c r="D159" s="27" t="s">
        <v>316</v>
      </c>
      <c r="E159" s="28" t="s">
        <v>316</v>
      </c>
      <c r="F159" s="29" t="s">
        <v>16</v>
      </c>
      <c r="G159" s="30">
        <f>SUM(H159:I159)</f>
        <v>34.222160000000002</v>
      </c>
      <c r="H159" s="30">
        <v>34.222160000000002</v>
      </c>
      <c r="I159" s="30">
        <v>0</v>
      </c>
      <c r="J159" s="30">
        <f>SUM(K159:L159)</f>
        <v>2.3580000000000001</v>
      </c>
      <c r="K159" s="30">
        <v>2.3580000000000001</v>
      </c>
      <c r="L159" s="30">
        <v>0</v>
      </c>
      <c r="M159" s="30">
        <f>SUM(N159:O159)</f>
        <v>11721.9424</v>
      </c>
      <c r="N159" s="30">
        <v>11721.9424</v>
      </c>
      <c r="O159" s="30">
        <v>0</v>
      </c>
    </row>
    <row r="160" spans="1:15" x14ac:dyDescent="0.25">
      <c r="A160" s="27" t="s">
        <v>315</v>
      </c>
      <c r="B160" s="27" t="s">
        <v>316</v>
      </c>
      <c r="C160" s="27" t="s">
        <v>318</v>
      </c>
      <c r="D160" s="27" t="s">
        <v>319</v>
      </c>
      <c r="E160" s="28" t="s">
        <v>319</v>
      </c>
      <c r="F160" s="29" t="s">
        <v>51</v>
      </c>
      <c r="G160" s="30">
        <f>SUM(H160:I160)</f>
        <v>2.3580000000000001</v>
      </c>
      <c r="H160" s="30">
        <v>2.3580000000000001</v>
      </c>
      <c r="I160" s="30">
        <v>0</v>
      </c>
      <c r="J160" s="30">
        <f>SUM(K160:L160)</f>
        <v>83.781260000000003</v>
      </c>
      <c r="K160" s="30">
        <v>83.781260000000003</v>
      </c>
      <c r="L160" s="30">
        <v>0</v>
      </c>
      <c r="M160" s="30">
        <f>SUM(N160:O160)</f>
        <v>-8640.0089200000002</v>
      </c>
      <c r="N160" s="30">
        <v>-8640.0089200000002</v>
      </c>
      <c r="O160" s="30">
        <v>0</v>
      </c>
    </row>
    <row r="161" spans="1:15" x14ac:dyDescent="0.25">
      <c r="A161" s="27" t="s">
        <v>315</v>
      </c>
      <c r="B161" s="27" t="s">
        <v>316</v>
      </c>
      <c r="C161" s="31" t="s">
        <v>320</v>
      </c>
      <c r="D161" s="31"/>
      <c r="E161" s="32" t="s">
        <v>316</v>
      </c>
      <c r="F161" s="33"/>
      <c r="G161" s="34">
        <f>SUM(G159:G160)</f>
        <v>36.580159999999999</v>
      </c>
      <c r="H161" s="34">
        <f t="shared" ref="H161:O161" si="76">SUM(H159:H160)</f>
        <v>36.580159999999999</v>
      </c>
      <c r="I161" s="34">
        <f t="shared" si="76"/>
        <v>0</v>
      </c>
      <c r="J161" s="34">
        <f t="shared" si="76"/>
        <v>86.139260000000007</v>
      </c>
      <c r="K161" s="34">
        <f t="shared" si="76"/>
        <v>86.139260000000007</v>
      </c>
      <c r="L161" s="34">
        <f t="shared" si="76"/>
        <v>0</v>
      </c>
      <c r="M161" s="34">
        <f t="shared" si="76"/>
        <v>3081.9334799999997</v>
      </c>
      <c r="N161" s="34">
        <f t="shared" si="76"/>
        <v>3081.9334799999997</v>
      </c>
      <c r="O161" s="34">
        <f t="shared" si="76"/>
        <v>0</v>
      </c>
    </row>
    <row r="162" spans="1:15" ht="22.5" x14ac:dyDescent="0.25">
      <c r="A162" s="27">
        <v>453</v>
      </c>
      <c r="B162" s="27"/>
      <c r="C162" s="36">
        <v>4530</v>
      </c>
      <c r="D162" s="36"/>
      <c r="E162" s="28" t="s">
        <v>321</v>
      </c>
      <c r="F162" s="33" t="s">
        <v>322</v>
      </c>
      <c r="G162" s="34">
        <f>SUM(H162:I162)</f>
        <v>116.36127</v>
      </c>
      <c r="H162" s="34">
        <v>116.36127</v>
      </c>
      <c r="I162" s="34">
        <v>0</v>
      </c>
      <c r="J162" s="34">
        <f>SUM(K162:L162)</f>
        <v>17.240030000000001</v>
      </c>
      <c r="K162" s="34">
        <v>17.240030000000001</v>
      </c>
      <c r="L162" s="34">
        <v>0</v>
      </c>
      <c r="M162" s="34">
        <f>SUM(N162:O162)</f>
        <v>99.12124</v>
      </c>
      <c r="N162" s="34">
        <v>99.12124</v>
      </c>
      <c r="O162" s="34">
        <v>0</v>
      </c>
    </row>
    <row r="163" spans="1:15" ht="22.5" x14ac:dyDescent="0.25">
      <c r="A163" s="27">
        <v>453</v>
      </c>
      <c r="B163" s="27"/>
      <c r="C163" s="31" t="s">
        <v>323</v>
      </c>
      <c r="D163" s="31"/>
      <c r="E163" s="32" t="s">
        <v>321</v>
      </c>
      <c r="F163" s="33"/>
      <c r="G163" s="34">
        <f>SUM(G162)</f>
        <v>116.36127</v>
      </c>
      <c r="H163" s="34">
        <f t="shared" ref="H163:O163" si="77">SUM(H162)</f>
        <v>116.36127</v>
      </c>
      <c r="I163" s="34">
        <f t="shared" si="77"/>
        <v>0</v>
      </c>
      <c r="J163" s="34">
        <f t="shared" si="77"/>
        <v>17.240030000000001</v>
      </c>
      <c r="K163" s="34">
        <f t="shared" si="77"/>
        <v>17.240030000000001</v>
      </c>
      <c r="L163" s="34">
        <f t="shared" si="77"/>
        <v>0</v>
      </c>
      <c r="M163" s="34">
        <f t="shared" si="77"/>
        <v>99.12124</v>
      </c>
      <c r="N163" s="34">
        <f t="shared" si="77"/>
        <v>99.12124</v>
      </c>
      <c r="O163" s="34">
        <f t="shared" si="77"/>
        <v>0</v>
      </c>
    </row>
    <row r="164" spans="1:15" x14ac:dyDescent="0.25">
      <c r="A164" s="31" t="s">
        <v>324</v>
      </c>
      <c r="B164" s="31"/>
      <c r="C164" s="31"/>
      <c r="D164" s="31"/>
      <c r="E164" s="32" t="s">
        <v>325</v>
      </c>
      <c r="F164" s="33"/>
      <c r="G164" s="34">
        <f>SUM(G163,G161)</f>
        <v>152.94143</v>
      </c>
      <c r="H164" s="34">
        <f t="shared" ref="H164:O164" si="78">SUM(H163,H161)</f>
        <v>152.94143</v>
      </c>
      <c r="I164" s="34">
        <f t="shared" si="78"/>
        <v>0</v>
      </c>
      <c r="J164" s="34">
        <f t="shared" si="78"/>
        <v>103.37929000000001</v>
      </c>
      <c r="K164" s="34">
        <f t="shared" si="78"/>
        <v>103.37929000000001</v>
      </c>
      <c r="L164" s="34">
        <f t="shared" si="78"/>
        <v>0</v>
      </c>
      <c r="M164" s="34">
        <f t="shared" si="78"/>
        <v>3181.0547199999996</v>
      </c>
      <c r="N164" s="34">
        <f t="shared" si="78"/>
        <v>3181.0547199999996</v>
      </c>
      <c r="O164" s="34">
        <f t="shared" si="78"/>
        <v>0</v>
      </c>
    </row>
    <row r="165" spans="1:15" x14ac:dyDescent="0.25">
      <c r="A165" s="31"/>
      <c r="B165" s="31"/>
      <c r="C165" s="31"/>
      <c r="D165" s="31"/>
      <c r="E165" s="32" t="s">
        <v>326</v>
      </c>
      <c r="F165" s="33"/>
      <c r="G165" s="34">
        <f>SUM(G164,G158,G149)</f>
        <v>7837.7577100000008</v>
      </c>
      <c r="H165" s="34">
        <f t="shared" ref="H165:O165" si="79">SUM(H164,H158,H149)</f>
        <v>7837.7577100000008</v>
      </c>
      <c r="I165" s="34">
        <f t="shared" si="79"/>
        <v>0</v>
      </c>
      <c r="J165" s="34">
        <f t="shared" si="79"/>
        <v>7707.9811899999995</v>
      </c>
      <c r="K165" s="34">
        <f t="shared" si="79"/>
        <v>7707.9811899999995</v>
      </c>
      <c r="L165" s="34">
        <f t="shared" si="79"/>
        <v>0</v>
      </c>
      <c r="M165" s="34">
        <f t="shared" si="79"/>
        <v>329349.55310999998</v>
      </c>
      <c r="N165" s="34">
        <f t="shared" si="79"/>
        <v>329349.55310999998</v>
      </c>
      <c r="O165" s="34">
        <f t="shared" si="79"/>
        <v>0</v>
      </c>
    </row>
    <row r="166" spans="1:15" x14ac:dyDescent="0.25">
      <c r="A166" s="31"/>
      <c r="B166" s="31"/>
      <c r="C166" s="31"/>
      <c r="D166" s="31"/>
      <c r="E166" s="32" t="s">
        <v>327</v>
      </c>
      <c r="F166" s="33"/>
      <c r="G166" s="34">
        <f>SUM(G165,G143,G105,G53)</f>
        <v>50744770.261649996</v>
      </c>
      <c r="H166" s="34">
        <f t="shared" ref="H166:O166" si="80">SUM(H165,H143,H105,H53)</f>
        <v>25981608.364750002</v>
      </c>
      <c r="I166" s="34">
        <f t="shared" si="80"/>
        <v>24763161.896899998</v>
      </c>
      <c r="J166" s="34">
        <f t="shared" si="80"/>
        <v>50863515.379119992</v>
      </c>
      <c r="K166" s="34">
        <f t="shared" si="80"/>
        <v>26132366.256580003</v>
      </c>
      <c r="L166" s="34">
        <f t="shared" si="80"/>
        <v>24731149.567839995</v>
      </c>
      <c r="M166" s="34">
        <f t="shared" si="80"/>
        <v>2336760.2411699998</v>
      </c>
      <c r="N166" s="34">
        <f t="shared" si="80"/>
        <v>1791303.0725499999</v>
      </c>
      <c r="O166" s="34">
        <f t="shared" si="80"/>
        <v>545457.16862000001</v>
      </c>
    </row>
    <row r="167" spans="1:15" x14ac:dyDescent="0.25">
      <c r="A167" s="31"/>
      <c r="B167" s="31"/>
      <c r="C167" s="31"/>
      <c r="D167" s="31"/>
      <c r="E167" s="32" t="s">
        <v>328</v>
      </c>
      <c r="F167" s="33"/>
      <c r="G167" s="34">
        <f>SUM(G166)</f>
        <v>50744770.261649996</v>
      </c>
      <c r="H167" s="34">
        <f t="shared" ref="H167:O167" si="81">SUM(H166)</f>
        <v>25981608.364750002</v>
      </c>
      <c r="I167" s="34">
        <f t="shared" si="81"/>
        <v>24763161.896899998</v>
      </c>
      <c r="J167" s="34">
        <f t="shared" si="81"/>
        <v>50863515.379119992</v>
      </c>
      <c r="K167" s="34">
        <f t="shared" si="81"/>
        <v>26132366.256580003</v>
      </c>
      <c r="L167" s="34">
        <f t="shared" si="81"/>
        <v>24731149.567839995</v>
      </c>
      <c r="M167" s="34">
        <f t="shared" si="81"/>
        <v>2336760.2411699998</v>
      </c>
      <c r="N167" s="34">
        <f t="shared" si="81"/>
        <v>1791303.0725499999</v>
      </c>
      <c r="O167" s="34">
        <f t="shared" si="81"/>
        <v>545457.16862000001</v>
      </c>
    </row>
    <row r="168" spans="1:15" x14ac:dyDescent="0.25">
      <c r="A168" s="27" t="s">
        <v>85</v>
      </c>
      <c r="B168" s="27" t="s">
        <v>86</v>
      </c>
      <c r="C168" s="27" t="s">
        <v>87</v>
      </c>
      <c r="D168" s="27" t="s">
        <v>88</v>
      </c>
      <c r="E168" s="28" t="s">
        <v>88</v>
      </c>
      <c r="F168" s="29" t="s">
        <v>51</v>
      </c>
      <c r="G168" s="30">
        <v>0</v>
      </c>
      <c r="H168" s="30">
        <v>0</v>
      </c>
      <c r="I168" s="30">
        <v>0</v>
      </c>
      <c r="J168" s="30">
        <v>0</v>
      </c>
      <c r="K168" s="30">
        <v>0</v>
      </c>
      <c r="L168" s="30">
        <v>0</v>
      </c>
      <c r="M168" s="30">
        <v>0.82564000000000004</v>
      </c>
      <c r="N168" s="30">
        <v>0.82564000000000004</v>
      </c>
      <c r="O168" s="30">
        <v>0</v>
      </c>
    </row>
    <row r="169" spans="1:15" x14ac:dyDescent="0.25">
      <c r="A169" s="27" t="s">
        <v>85</v>
      </c>
      <c r="B169" s="27" t="s">
        <v>86</v>
      </c>
      <c r="C169" s="31" t="s">
        <v>89</v>
      </c>
      <c r="D169" s="31"/>
      <c r="E169" s="32" t="s">
        <v>86</v>
      </c>
      <c r="F169" s="33"/>
      <c r="G169" s="34">
        <v>0</v>
      </c>
      <c r="H169" s="34">
        <v>0</v>
      </c>
      <c r="I169" s="34">
        <v>0</v>
      </c>
      <c r="J169" s="34">
        <v>0</v>
      </c>
      <c r="K169" s="34">
        <v>0</v>
      </c>
      <c r="L169" s="34">
        <v>0</v>
      </c>
      <c r="M169" s="34">
        <v>0.82564000000000004</v>
      </c>
      <c r="N169" s="34">
        <v>0.82564000000000004</v>
      </c>
      <c r="O169" s="34">
        <v>0</v>
      </c>
    </row>
    <row r="170" spans="1:15" ht="22.5" x14ac:dyDescent="0.25">
      <c r="A170" s="27" t="s">
        <v>329</v>
      </c>
      <c r="B170" s="27" t="s">
        <v>330</v>
      </c>
      <c r="C170" s="27" t="s">
        <v>331</v>
      </c>
      <c r="D170" s="27" t="s">
        <v>332</v>
      </c>
      <c r="E170" s="28" t="s">
        <v>332</v>
      </c>
      <c r="F170" s="29" t="s">
        <v>51</v>
      </c>
      <c r="G170" s="30">
        <f>SUM(H170:I170)</f>
        <v>0</v>
      </c>
      <c r="H170" s="30">
        <v>0</v>
      </c>
      <c r="I170" s="30">
        <v>0</v>
      </c>
      <c r="J170" s="30">
        <f>SUM(K170:L170)</f>
        <v>9750</v>
      </c>
      <c r="K170" s="30">
        <v>9750</v>
      </c>
      <c r="L170" s="30">
        <v>0</v>
      </c>
      <c r="M170" s="30">
        <f>SUM(N170:O170)</f>
        <v>9750</v>
      </c>
      <c r="N170" s="30">
        <v>9750</v>
      </c>
      <c r="O170" s="30">
        <v>0</v>
      </c>
    </row>
    <row r="171" spans="1:15" ht="22.5" x14ac:dyDescent="0.25">
      <c r="A171" s="27" t="s">
        <v>329</v>
      </c>
      <c r="B171" s="27" t="s">
        <v>330</v>
      </c>
      <c r="C171" s="27" t="s">
        <v>333</v>
      </c>
      <c r="D171" s="27" t="s">
        <v>334</v>
      </c>
      <c r="E171" s="28" t="s">
        <v>334</v>
      </c>
      <c r="F171" s="29" t="s">
        <v>51</v>
      </c>
      <c r="G171" s="30">
        <f t="shared" ref="G171:G173" si="82">SUM(H171:I171)</f>
        <v>153158.41938000001</v>
      </c>
      <c r="H171" s="30">
        <v>153158.41938000001</v>
      </c>
      <c r="I171" s="30">
        <v>0</v>
      </c>
      <c r="J171" s="30">
        <f t="shared" ref="J171:J173" si="83">SUM(K171:L171)</f>
        <v>250303.85582999999</v>
      </c>
      <c r="K171" s="30">
        <v>250303.85582999999</v>
      </c>
      <c r="L171" s="30">
        <v>0</v>
      </c>
      <c r="M171" s="30">
        <f t="shared" ref="M171:M173" si="84">SUM(N171:O171)</f>
        <v>97145.436449999994</v>
      </c>
      <c r="N171" s="30">
        <v>97145.436449999994</v>
      </c>
      <c r="O171" s="30">
        <v>0</v>
      </c>
    </row>
    <row r="172" spans="1:15" ht="22.5" x14ac:dyDescent="0.25">
      <c r="A172" s="27" t="s">
        <v>329</v>
      </c>
      <c r="B172" s="27" t="s">
        <v>330</v>
      </c>
      <c r="C172" s="27" t="s">
        <v>335</v>
      </c>
      <c r="D172" s="27" t="s">
        <v>336</v>
      </c>
      <c r="E172" s="28" t="s">
        <v>336</v>
      </c>
      <c r="F172" s="29" t="s">
        <v>16</v>
      </c>
      <c r="G172" s="30">
        <f t="shared" si="82"/>
        <v>0.63383999999999996</v>
      </c>
      <c r="H172" s="30">
        <v>0.63383999999999996</v>
      </c>
      <c r="I172" s="30">
        <v>0</v>
      </c>
      <c r="J172" s="30">
        <f t="shared" si="83"/>
        <v>0.46005000000000001</v>
      </c>
      <c r="K172" s="30">
        <v>0.46005000000000001</v>
      </c>
      <c r="L172" s="30">
        <v>0</v>
      </c>
      <c r="M172" s="30">
        <f t="shared" si="84"/>
        <v>-0.17379</v>
      </c>
      <c r="N172" s="30">
        <v>-0.17379</v>
      </c>
      <c r="O172" s="30">
        <v>0</v>
      </c>
    </row>
    <row r="173" spans="1:15" ht="22.5" x14ac:dyDescent="0.25">
      <c r="A173" s="27" t="s">
        <v>329</v>
      </c>
      <c r="B173" s="27" t="s">
        <v>330</v>
      </c>
      <c r="C173" s="27" t="s">
        <v>337</v>
      </c>
      <c r="D173" s="27" t="s">
        <v>338</v>
      </c>
      <c r="E173" s="28" t="s">
        <v>338</v>
      </c>
      <c r="F173" s="29" t="s">
        <v>51</v>
      </c>
      <c r="G173" s="30">
        <f t="shared" si="82"/>
        <v>660.95136000000002</v>
      </c>
      <c r="H173" s="30">
        <v>660.95136000000002</v>
      </c>
      <c r="I173" s="30">
        <v>0</v>
      </c>
      <c r="J173" s="30">
        <f t="shared" si="83"/>
        <v>766.41656</v>
      </c>
      <c r="K173" s="30">
        <v>766.41656</v>
      </c>
      <c r="L173" s="30">
        <v>0</v>
      </c>
      <c r="M173" s="30">
        <f t="shared" si="84"/>
        <v>105.4652</v>
      </c>
      <c r="N173" s="30">
        <v>105.4652</v>
      </c>
      <c r="O173" s="30">
        <v>0</v>
      </c>
    </row>
    <row r="174" spans="1:15" ht="22.5" x14ac:dyDescent="0.25">
      <c r="A174" s="27" t="s">
        <v>329</v>
      </c>
      <c r="B174" s="27" t="s">
        <v>330</v>
      </c>
      <c r="C174" s="31" t="s">
        <v>339</v>
      </c>
      <c r="D174" s="31"/>
      <c r="E174" s="32" t="s">
        <v>330</v>
      </c>
      <c r="F174" s="33"/>
      <c r="G174" s="34">
        <f>SUM(G170:G173)</f>
        <v>153820.00458000001</v>
      </c>
      <c r="H174" s="34">
        <f t="shared" ref="H174:O174" si="85">SUM(H170:H173)</f>
        <v>153820.00458000001</v>
      </c>
      <c r="I174" s="34">
        <f t="shared" si="85"/>
        <v>0</v>
      </c>
      <c r="J174" s="34">
        <f t="shared" si="85"/>
        <v>260820.73243999999</v>
      </c>
      <c r="K174" s="34">
        <f t="shared" si="85"/>
        <v>260820.73243999999</v>
      </c>
      <c r="L174" s="34">
        <f t="shared" si="85"/>
        <v>0</v>
      </c>
      <c r="M174" s="34">
        <f t="shared" si="85"/>
        <v>107000.72786</v>
      </c>
      <c r="N174" s="34">
        <f t="shared" si="85"/>
        <v>107000.72786</v>
      </c>
      <c r="O174" s="34">
        <f t="shared" si="85"/>
        <v>0</v>
      </c>
    </row>
    <row r="175" spans="1:15" x14ac:dyDescent="0.25">
      <c r="A175" s="31" t="s">
        <v>90</v>
      </c>
      <c r="B175" s="31"/>
      <c r="C175" s="31"/>
      <c r="D175" s="31"/>
      <c r="E175" s="32" t="s">
        <v>91</v>
      </c>
      <c r="F175" s="33"/>
      <c r="G175" s="34">
        <f>SUM(G174,G169)</f>
        <v>153820.00458000001</v>
      </c>
      <c r="H175" s="34">
        <f t="shared" ref="H175:O175" si="86">SUM(H174,H169)</f>
        <v>153820.00458000001</v>
      </c>
      <c r="I175" s="34">
        <f t="shared" si="86"/>
        <v>0</v>
      </c>
      <c r="J175" s="34">
        <f t="shared" si="86"/>
        <v>260820.73243999999</v>
      </c>
      <c r="K175" s="34">
        <f t="shared" si="86"/>
        <v>260820.73243999999</v>
      </c>
      <c r="L175" s="34">
        <f t="shared" si="86"/>
        <v>0</v>
      </c>
      <c r="M175" s="34">
        <f t="shared" si="86"/>
        <v>107001.55349999999</v>
      </c>
      <c r="N175" s="34">
        <f t="shared" si="86"/>
        <v>107001.55349999999</v>
      </c>
      <c r="O175" s="34">
        <f t="shared" si="86"/>
        <v>0</v>
      </c>
    </row>
    <row r="176" spans="1:15" x14ac:dyDescent="0.25">
      <c r="A176" s="27" t="s">
        <v>340</v>
      </c>
      <c r="B176" s="27" t="s">
        <v>341</v>
      </c>
      <c r="C176" s="27" t="s">
        <v>342</v>
      </c>
      <c r="D176" s="27" t="s">
        <v>343</v>
      </c>
      <c r="E176" s="28" t="s">
        <v>343</v>
      </c>
      <c r="F176" s="29" t="s">
        <v>51</v>
      </c>
      <c r="G176" s="30">
        <f>SUM(H176:I176)</f>
        <v>309655.30953999999</v>
      </c>
      <c r="H176" s="30">
        <v>268750</v>
      </c>
      <c r="I176" s="30">
        <v>40905.309540000002</v>
      </c>
      <c r="J176" s="30">
        <f>SUM(K176:L176)</f>
        <v>309655.30953999999</v>
      </c>
      <c r="K176" s="30">
        <v>268750</v>
      </c>
      <c r="L176" s="30">
        <v>40905.309540000002</v>
      </c>
      <c r="M176" s="30">
        <f>SUM(N176:O176)</f>
        <v>0</v>
      </c>
      <c r="N176" s="30">
        <v>0</v>
      </c>
      <c r="O176" s="30">
        <v>0</v>
      </c>
    </row>
    <row r="177" spans="1:15" x14ac:dyDescent="0.25">
      <c r="A177" s="27" t="s">
        <v>340</v>
      </c>
      <c r="B177" s="27" t="s">
        <v>341</v>
      </c>
      <c r="C177" s="27" t="s">
        <v>344</v>
      </c>
      <c r="D177" s="27" t="s">
        <v>345</v>
      </c>
      <c r="E177" s="28" t="s">
        <v>345</v>
      </c>
      <c r="F177" s="29" t="s">
        <v>51</v>
      </c>
      <c r="G177" s="30">
        <f>SUM(H177:I177)</f>
        <v>1212027.7221000001</v>
      </c>
      <c r="H177" s="30">
        <v>47221.403389999999</v>
      </c>
      <c r="I177" s="30">
        <v>1164806.31871</v>
      </c>
      <c r="J177" s="30">
        <f>SUM(K177:L177)</f>
        <v>1260669.9511000002</v>
      </c>
      <c r="K177" s="30">
        <v>48497.790650000003</v>
      </c>
      <c r="L177" s="30">
        <v>1212172.1604500001</v>
      </c>
      <c r="M177" s="30">
        <f>SUM(N177:O177)</f>
        <v>51613.61709</v>
      </c>
      <c r="N177" s="30">
        <v>1280.6365000000001</v>
      </c>
      <c r="O177" s="30">
        <v>50332.980589999999</v>
      </c>
    </row>
    <row r="178" spans="1:15" x14ac:dyDescent="0.25">
      <c r="A178" s="27" t="s">
        <v>340</v>
      </c>
      <c r="B178" s="27" t="s">
        <v>341</v>
      </c>
      <c r="C178" s="31" t="s">
        <v>346</v>
      </c>
      <c r="D178" s="31"/>
      <c r="E178" s="32" t="s">
        <v>341</v>
      </c>
      <c r="F178" s="33"/>
      <c r="G178" s="34">
        <f>SUM(G176:G177)</f>
        <v>1521683.0316400002</v>
      </c>
      <c r="H178" s="34">
        <f t="shared" ref="H178:O178" si="87">SUM(H176:H177)</f>
        <v>315971.40338999999</v>
      </c>
      <c r="I178" s="34">
        <f t="shared" si="87"/>
        <v>1205711.6282500001</v>
      </c>
      <c r="J178" s="34">
        <f t="shared" si="87"/>
        <v>1570325.2606400002</v>
      </c>
      <c r="K178" s="34">
        <f t="shared" si="87"/>
        <v>317247.79064999998</v>
      </c>
      <c r="L178" s="34">
        <f t="shared" si="87"/>
        <v>1253077.4699900001</v>
      </c>
      <c r="M178" s="34">
        <f t="shared" si="87"/>
        <v>51613.61709</v>
      </c>
      <c r="N178" s="34">
        <f t="shared" si="87"/>
        <v>1280.6365000000001</v>
      </c>
      <c r="O178" s="34">
        <f t="shared" si="87"/>
        <v>50332.980589999999</v>
      </c>
    </row>
    <row r="179" spans="1:15" x14ac:dyDescent="0.25">
      <c r="A179" s="31" t="s">
        <v>347</v>
      </c>
      <c r="B179" s="31"/>
      <c r="C179" s="31"/>
      <c r="D179" s="31"/>
      <c r="E179" s="32" t="s">
        <v>341</v>
      </c>
      <c r="F179" s="33"/>
      <c r="G179" s="34">
        <f>SUM(G178)</f>
        <v>1521683.0316400002</v>
      </c>
      <c r="H179" s="34">
        <f t="shared" ref="H179:O179" si="88">SUM(H178)</f>
        <v>315971.40338999999</v>
      </c>
      <c r="I179" s="34">
        <f t="shared" si="88"/>
        <v>1205711.6282500001</v>
      </c>
      <c r="J179" s="34">
        <f t="shared" si="88"/>
        <v>1570325.2606400002</v>
      </c>
      <c r="K179" s="34">
        <f t="shared" si="88"/>
        <v>317247.79064999998</v>
      </c>
      <c r="L179" s="34">
        <f t="shared" si="88"/>
        <v>1253077.4699900001</v>
      </c>
      <c r="M179" s="34">
        <f t="shared" si="88"/>
        <v>51613.61709</v>
      </c>
      <c r="N179" s="34">
        <f t="shared" si="88"/>
        <v>1280.6365000000001</v>
      </c>
      <c r="O179" s="34">
        <f t="shared" si="88"/>
        <v>50332.980589999999</v>
      </c>
    </row>
    <row r="180" spans="1:15" x14ac:dyDescent="0.25">
      <c r="A180" s="31"/>
      <c r="B180" s="31"/>
      <c r="C180" s="31"/>
      <c r="D180" s="31"/>
      <c r="E180" s="32" t="s">
        <v>104</v>
      </c>
      <c r="F180" s="33"/>
      <c r="G180" s="34">
        <f>SUM(G179,G175)</f>
        <v>1675503.0362200001</v>
      </c>
      <c r="H180" s="34">
        <f t="shared" ref="H180:O180" si="89">SUM(H179,H175)</f>
        <v>469791.40797</v>
      </c>
      <c r="I180" s="34">
        <f t="shared" si="89"/>
        <v>1205711.6282500001</v>
      </c>
      <c r="J180" s="34">
        <f t="shared" si="89"/>
        <v>1831145.9930800002</v>
      </c>
      <c r="K180" s="34">
        <f t="shared" si="89"/>
        <v>578068.52309000003</v>
      </c>
      <c r="L180" s="34">
        <f t="shared" si="89"/>
        <v>1253077.4699900001</v>
      </c>
      <c r="M180" s="34">
        <f t="shared" si="89"/>
        <v>158615.17058999999</v>
      </c>
      <c r="N180" s="34">
        <f t="shared" si="89"/>
        <v>108282.18999999999</v>
      </c>
      <c r="O180" s="34">
        <f t="shared" si="89"/>
        <v>50332.980589999999</v>
      </c>
    </row>
    <row r="181" spans="1:15" x14ac:dyDescent="0.25">
      <c r="A181" s="27" t="s">
        <v>158</v>
      </c>
      <c r="B181" s="27" t="s">
        <v>159</v>
      </c>
      <c r="C181" s="27" t="s">
        <v>160</v>
      </c>
      <c r="D181" s="27" t="s">
        <v>159</v>
      </c>
      <c r="E181" s="28" t="s">
        <v>159</v>
      </c>
      <c r="F181" s="29" t="s">
        <v>51</v>
      </c>
      <c r="G181" s="30">
        <f>SUM(H181:I181)</f>
        <v>6309624.9258500002</v>
      </c>
      <c r="H181" s="30">
        <v>5341693.6778699998</v>
      </c>
      <c r="I181" s="30">
        <v>967931.24797999999</v>
      </c>
      <c r="J181" s="30">
        <f>SUM(K181:L181)</f>
        <v>6088346.0227100002</v>
      </c>
      <c r="K181" s="30">
        <v>5150282.71997</v>
      </c>
      <c r="L181" s="30">
        <v>938063.30273999996</v>
      </c>
      <c r="M181" s="30">
        <f>SUM(N181:O181)</f>
        <v>352113.76694</v>
      </c>
      <c r="N181" s="30">
        <v>323297.46481999999</v>
      </c>
      <c r="O181" s="30">
        <v>28816.30212</v>
      </c>
    </row>
    <row r="182" spans="1:15" x14ac:dyDescent="0.25">
      <c r="A182" s="27" t="s">
        <v>158</v>
      </c>
      <c r="B182" s="27" t="s">
        <v>159</v>
      </c>
      <c r="C182" s="27" t="s">
        <v>348</v>
      </c>
      <c r="D182" s="27" t="s">
        <v>349</v>
      </c>
      <c r="E182" s="28" t="s">
        <v>349</v>
      </c>
      <c r="F182" s="29" t="s">
        <v>51</v>
      </c>
      <c r="G182" s="30">
        <f t="shared" ref="G182:G186" si="90">SUM(H182:I182)</f>
        <v>1799.7212999999999</v>
      </c>
      <c r="H182" s="30">
        <v>1605.20361</v>
      </c>
      <c r="I182" s="30">
        <v>194.51768999999999</v>
      </c>
      <c r="J182" s="30">
        <f t="shared" ref="J182:J186" si="91">SUM(K182:L182)</f>
        <v>2348.6675800000003</v>
      </c>
      <c r="K182" s="30">
        <v>1959.39732</v>
      </c>
      <c r="L182" s="30">
        <v>389.27026000000001</v>
      </c>
      <c r="M182" s="30">
        <f t="shared" ref="M182:M186" si="92">SUM(N182:O182)</f>
        <v>7776.1966999999995</v>
      </c>
      <c r="N182" s="30">
        <v>2541.3876799999998</v>
      </c>
      <c r="O182" s="30">
        <v>5234.8090199999997</v>
      </c>
    </row>
    <row r="183" spans="1:15" x14ac:dyDescent="0.25">
      <c r="A183" s="27" t="s">
        <v>158</v>
      </c>
      <c r="B183" s="27" t="s">
        <v>159</v>
      </c>
      <c r="C183" s="27" t="s">
        <v>350</v>
      </c>
      <c r="D183" s="27" t="s">
        <v>351</v>
      </c>
      <c r="E183" s="28" t="s">
        <v>351</v>
      </c>
      <c r="F183" s="29" t="s">
        <v>51</v>
      </c>
      <c r="G183" s="30">
        <f t="shared" si="90"/>
        <v>243251.47632000002</v>
      </c>
      <c r="H183" s="30">
        <v>39791.790070000003</v>
      </c>
      <c r="I183" s="30">
        <v>203459.68625</v>
      </c>
      <c r="J183" s="30">
        <f t="shared" si="91"/>
        <v>240339.62192000001</v>
      </c>
      <c r="K183" s="30">
        <v>39418.552230000001</v>
      </c>
      <c r="L183" s="30">
        <v>200921.06969</v>
      </c>
      <c r="M183" s="30">
        <f t="shared" si="92"/>
        <v>2830.0746800000002</v>
      </c>
      <c r="N183" s="30">
        <v>0</v>
      </c>
      <c r="O183" s="30">
        <v>2830.0746800000002</v>
      </c>
    </row>
    <row r="184" spans="1:15" x14ac:dyDescent="0.25">
      <c r="A184" s="27" t="s">
        <v>158</v>
      </c>
      <c r="B184" s="27" t="s">
        <v>159</v>
      </c>
      <c r="C184" s="27" t="s">
        <v>352</v>
      </c>
      <c r="D184" s="27" t="s">
        <v>353</v>
      </c>
      <c r="E184" s="28" t="s">
        <v>353</v>
      </c>
      <c r="F184" s="29" t="s">
        <v>51</v>
      </c>
      <c r="G184" s="30">
        <f t="shared" si="90"/>
        <v>273.13096000000002</v>
      </c>
      <c r="H184" s="30">
        <v>273.13096000000002</v>
      </c>
      <c r="I184" s="30">
        <v>0</v>
      </c>
      <c r="J184" s="30">
        <f t="shared" si="91"/>
        <v>266.75362000000001</v>
      </c>
      <c r="K184" s="30">
        <v>266.75362000000001</v>
      </c>
      <c r="L184" s="30">
        <v>0</v>
      </c>
      <c r="M184" s="30">
        <f t="shared" si="92"/>
        <v>107.22758</v>
      </c>
      <c r="N184" s="30">
        <v>107.22758</v>
      </c>
      <c r="O184" s="30">
        <v>0</v>
      </c>
    </row>
    <row r="185" spans="1:15" ht="22.5" x14ac:dyDescent="0.25">
      <c r="A185" s="27" t="s">
        <v>158</v>
      </c>
      <c r="B185" s="27" t="s">
        <v>159</v>
      </c>
      <c r="C185" s="27" t="s">
        <v>354</v>
      </c>
      <c r="D185" s="27" t="s">
        <v>355</v>
      </c>
      <c r="E185" s="28" t="s">
        <v>355</v>
      </c>
      <c r="F185" s="29" t="s">
        <v>51</v>
      </c>
      <c r="G185" s="30">
        <f t="shared" si="90"/>
        <v>31205.342140000001</v>
      </c>
      <c r="H185" s="30">
        <v>31205.342140000001</v>
      </c>
      <c r="I185" s="30">
        <v>0</v>
      </c>
      <c r="J185" s="30">
        <f t="shared" si="91"/>
        <v>30161.401470000001</v>
      </c>
      <c r="K185" s="30">
        <v>30161.401470000001</v>
      </c>
      <c r="L185" s="30">
        <v>0</v>
      </c>
      <c r="M185" s="30">
        <f t="shared" si="92"/>
        <v>1589.5781899999999</v>
      </c>
      <c r="N185" s="30">
        <v>1589.5781899999999</v>
      </c>
      <c r="O185" s="30">
        <v>0</v>
      </c>
    </row>
    <row r="186" spans="1:15" x14ac:dyDescent="0.25">
      <c r="A186" s="27" t="s">
        <v>158</v>
      </c>
      <c r="B186" s="27" t="s">
        <v>159</v>
      </c>
      <c r="C186" s="27" t="s">
        <v>356</v>
      </c>
      <c r="D186" s="27" t="s">
        <v>357</v>
      </c>
      <c r="E186" s="28" t="s">
        <v>357</v>
      </c>
      <c r="F186" s="29" t="s">
        <v>51</v>
      </c>
      <c r="G186" s="30">
        <f t="shared" si="90"/>
        <v>633.82470999999998</v>
      </c>
      <c r="H186" s="30">
        <v>633.82470999999998</v>
      </c>
      <c r="I186" s="30">
        <v>0</v>
      </c>
      <c r="J186" s="30">
        <f t="shared" si="91"/>
        <v>1002.74159</v>
      </c>
      <c r="K186" s="30">
        <v>1002.74159</v>
      </c>
      <c r="L186" s="30">
        <v>0</v>
      </c>
      <c r="M186" s="30">
        <f t="shared" si="92"/>
        <v>929.18651999999997</v>
      </c>
      <c r="N186" s="30">
        <v>929.18651999999997</v>
      </c>
      <c r="O186" s="30">
        <v>0</v>
      </c>
    </row>
    <row r="187" spans="1:15" x14ac:dyDescent="0.25">
      <c r="A187" s="27" t="s">
        <v>158</v>
      </c>
      <c r="B187" s="27" t="s">
        <v>159</v>
      </c>
      <c r="C187" s="31" t="s">
        <v>165</v>
      </c>
      <c r="D187" s="31"/>
      <c r="E187" s="32" t="s">
        <v>159</v>
      </c>
      <c r="F187" s="33"/>
      <c r="G187" s="34">
        <f>SUM(G181:G186)</f>
        <v>6586788.4212800013</v>
      </c>
      <c r="H187" s="34">
        <f t="shared" ref="H187:O187" si="93">SUM(H181:H186)</f>
        <v>5415202.9693600005</v>
      </c>
      <c r="I187" s="34">
        <f t="shared" si="93"/>
        <v>1171585.4519199999</v>
      </c>
      <c r="J187" s="34">
        <f t="shared" si="93"/>
        <v>6362465.2088899994</v>
      </c>
      <c r="K187" s="34">
        <f t="shared" si="93"/>
        <v>5223091.5661999993</v>
      </c>
      <c r="L187" s="34">
        <f t="shared" si="93"/>
        <v>1139373.6426899999</v>
      </c>
      <c r="M187" s="34">
        <f t="shared" si="93"/>
        <v>365346.03060999996</v>
      </c>
      <c r="N187" s="34">
        <f t="shared" si="93"/>
        <v>328464.84478999994</v>
      </c>
      <c r="O187" s="34">
        <f t="shared" si="93"/>
        <v>36881.185819999999</v>
      </c>
    </row>
    <row r="188" spans="1:15" x14ac:dyDescent="0.25">
      <c r="A188" s="27" t="s">
        <v>358</v>
      </c>
      <c r="B188" s="27" t="s">
        <v>359</v>
      </c>
      <c r="C188" s="27" t="s">
        <v>360</v>
      </c>
      <c r="D188" s="27" t="s">
        <v>361</v>
      </c>
      <c r="E188" s="28" t="s">
        <v>361</v>
      </c>
      <c r="F188" s="29" t="s">
        <v>51</v>
      </c>
      <c r="G188" s="30">
        <f>SUM(H188:I188)</f>
        <v>53939.617559999999</v>
      </c>
      <c r="H188" s="30">
        <v>43776.262999999999</v>
      </c>
      <c r="I188" s="30">
        <v>10163.35456</v>
      </c>
      <c r="J188" s="30">
        <f>SUM(K188:L188)</f>
        <v>21993.052380000001</v>
      </c>
      <c r="K188" s="30">
        <v>19643.27</v>
      </c>
      <c r="L188" s="30">
        <v>2349.7823800000001</v>
      </c>
      <c r="M188" s="30">
        <f>SUM(N188:O188)</f>
        <v>94237.839039999992</v>
      </c>
      <c r="N188" s="30">
        <v>86704.62</v>
      </c>
      <c r="O188" s="30">
        <v>7533.2190399999999</v>
      </c>
    </row>
    <row r="189" spans="1:15" ht="22.5" x14ac:dyDescent="0.25">
      <c r="A189" s="27" t="s">
        <v>358</v>
      </c>
      <c r="B189" s="27" t="s">
        <v>359</v>
      </c>
      <c r="C189" s="27" t="s">
        <v>362</v>
      </c>
      <c r="D189" s="27" t="s">
        <v>363</v>
      </c>
      <c r="E189" s="28" t="s">
        <v>363</v>
      </c>
      <c r="F189" s="29" t="s">
        <v>16</v>
      </c>
      <c r="G189" s="30">
        <f t="shared" ref="G189:G191" si="94">SUM(H189:I189)</f>
        <v>0</v>
      </c>
      <c r="H189" s="30">
        <v>0</v>
      </c>
      <c r="I189" s="30">
        <v>0</v>
      </c>
      <c r="J189" s="30">
        <f t="shared" ref="J189:J191" si="95">SUM(K189:L189)</f>
        <v>0</v>
      </c>
      <c r="K189" s="30">
        <v>0</v>
      </c>
      <c r="L189" s="30">
        <v>0</v>
      </c>
      <c r="M189" s="30">
        <f>SUM(N189:O189)</f>
        <v>-6.9129399999999999</v>
      </c>
      <c r="N189" s="30">
        <v>-6.9129399999999999</v>
      </c>
      <c r="O189" s="30">
        <v>0</v>
      </c>
    </row>
    <row r="190" spans="1:15" ht="22.5" x14ac:dyDescent="0.25">
      <c r="A190" s="27" t="s">
        <v>358</v>
      </c>
      <c r="B190" s="27" t="s">
        <v>359</v>
      </c>
      <c r="C190" s="27" t="s">
        <v>362</v>
      </c>
      <c r="D190" s="27" t="s">
        <v>363</v>
      </c>
      <c r="E190" s="28" t="s">
        <v>363</v>
      </c>
      <c r="F190" s="29" t="s">
        <v>51</v>
      </c>
      <c r="G190" s="30">
        <f t="shared" si="94"/>
        <v>24.159570000000002</v>
      </c>
      <c r="H190" s="30">
        <v>23.342490000000002</v>
      </c>
      <c r="I190" s="30">
        <v>0.81708000000000003</v>
      </c>
      <c r="J190" s="30">
        <f t="shared" si="95"/>
        <v>43.518050000000002</v>
      </c>
      <c r="K190" s="30">
        <v>41.826920000000001</v>
      </c>
      <c r="L190" s="30">
        <v>1.69113</v>
      </c>
      <c r="M190" s="30">
        <f t="shared" ref="M190:M191" si="96">SUM(N190:O190)</f>
        <v>31.23479</v>
      </c>
      <c r="N190" s="30">
        <v>30.874079999999999</v>
      </c>
      <c r="O190" s="30">
        <v>0.36070999999999998</v>
      </c>
    </row>
    <row r="191" spans="1:15" x14ac:dyDescent="0.25">
      <c r="A191" s="27" t="s">
        <v>358</v>
      </c>
      <c r="B191" s="27" t="s">
        <v>359</v>
      </c>
      <c r="C191" s="27" t="s">
        <v>364</v>
      </c>
      <c r="D191" s="27" t="s">
        <v>365</v>
      </c>
      <c r="E191" s="28" t="s">
        <v>365</v>
      </c>
      <c r="F191" s="29" t="s">
        <v>51</v>
      </c>
      <c r="G191" s="30">
        <f t="shared" si="94"/>
        <v>1387.1479899999999</v>
      </c>
      <c r="H191" s="30">
        <v>1295.5059799999999</v>
      </c>
      <c r="I191" s="30">
        <v>91.642009999999999</v>
      </c>
      <c r="J191" s="30">
        <f t="shared" si="95"/>
        <v>1341.99342</v>
      </c>
      <c r="K191" s="30">
        <v>1290.6681000000001</v>
      </c>
      <c r="L191" s="30">
        <v>51.325319999999998</v>
      </c>
      <c r="M191" s="30">
        <f t="shared" si="96"/>
        <v>1019.31841</v>
      </c>
      <c r="N191" s="30">
        <v>994.12824000000001</v>
      </c>
      <c r="O191" s="30">
        <v>25.190169999999998</v>
      </c>
    </row>
    <row r="192" spans="1:15" x14ac:dyDescent="0.25">
      <c r="A192" s="27" t="s">
        <v>358</v>
      </c>
      <c r="B192" s="27" t="s">
        <v>359</v>
      </c>
      <c r="C192" s="31" t="s">
        <v>366</v>
      </c>
      <c r="D192" s="31"/>
      <c r="E192" s="32" t="s">
        <v>359</v>
      </c>
      <c r="F192" s="33"/>
      <c r="G192" s="34">
        <f>SUM(G188:G191)</f>
        <v>55350.92512</v>
      </c>
      <c r="H192" s="34">
        <f t="shared" ref="H192:O192" si="97">SUM(H188:H191)</f>
        <v>45095.111470000003</v>
      </c>
      <c r="I192" s="34">
        <f t="shared" si="97"/>
        <v>10255.81365</v>
      </c>
      <c r="J192" s="34">
        <f t="shared" si="97"/>
        <v>23378.563849999999</v>
      </c>
      <c r="K192" s="34">
        <f t="shared" si="97"/>
        <v>20975.765019999999</v>
      </c>
      <c r="L192" s="34">
        <f t="shared" si="97"/>
        <v>2402.7988300000002</v>
      </c>
      <c r="M192" s="34">
        <f t="shared" si="97"/>
        <v>95281.479300000006</v>
      </c>
      <c r="N192" s="34">
        <f t="shared" si="97"/>
        <v>87722.70938</v>
      </c>
      <c r="O192" s="34">
        <f t="shared" si="97"/>
        <v>7558.7699199999997</v>
      </c>
    </row>
    <row r="193" spans="1:15" x14ac:dyDescent="0.25">
      <c r="A193" s="27" t="s">
        <v>166</v>
      </c>
      <c r="B193" s="27" t="s">
        <v>167</v>
      </c>
      <c r="C193" s="27" t="s">
        <v>367</v>
      </c>
      <c r="D193" s="27" t="s">
        <v>167</v>
      </c>
      <c r="E193" s="28" t="s">
        <v>167</v>
      </c>
      <c r="F193" s="29" t="s">
        <v>51</v>
      </c>
      <c r="G193" s="30">
        <f>SUM(H193:I193)</f>
        <v>324501.40982</v>
      </c>
      <c r="H193" s="30">
        <v>287402.43826999998</v>
      </c>
      <c r="I193" s="30">
        <v>37098.971550000002</v>
      </c>
      <c r="J193" s="30">
        <f>SUM(K193:L193)</f>
        <v>360282.43672999996</v>
      </c>
      <c r="K193" s="30">
        <v>317370.72204999998</v>
      </c>
      <c r="L193" s="30">
        <v>42911.714679999997</v>
      </c>
      <c r="M193" s="30">
        <f>SUM(N193:O193)</f>
        <v>98633.007509999996</v>
      </c>
      <c r="N193" s="30">
        <v>56607.924330000002</v>
      </c>
      <c r="O193" s="30">
        <v>42025.083180000001</v>
      </c>
    </row>
    <row r="194" spans="1:15" x14ac:dyDescent="0.25">
      <c r="A194" s="27" t="s">
        <v>166</v>
      </c>
      <c r="B194" s="27" t="s">
        <v>167</v>
      </c>
      <c r="C194" s="27" t="s">
        <v>368</v>
      </c>
      <c r="D194" s="27" t="s">
        <v>369</v>
      </c>
      <c r="E194" s="28" t="s">
        <v>369</v>
      </c>
      <c r="F194" s="29" t="s">
        <v>51</v>
      </c>
      <c r="G194" s="30">
        <f t="shared" ref="G194:G196" si="98">SUM(H194:I194)</f>
        <v>1362.9744599999999</v>
      </c>
      <c r="H194" s="30">
        <v>1362.9744599999999</v>
      </c>
      <c r="I194" s="30">
        <v>0</v>
      </c>
      <c r="J194" s="30">
        <f t="shared" ref="J194:J196" si="99">SUM(K194:L194)</f>
        <v>1362.9498900000001</v>
      </c>
      <c r="K194" s="30">
        <v>1362.9498900000001</v>
      </c>
      <c r="L194" s="30">
        <v>0</v>
      </c>
      <c r="M194" s="30">
        <f t="shared" ref="M194:M196" si="100">SUM(N194:O194)</f>
        <v>9.0245700000000006</v>
      </c>
      <c r="N194" s="30">
        <v>9.0245700000000006</v>
      </c>
      <c r="O194" s="30">
        <v>0</v>
      </c>
    </row>
    <row r="195" spans="1:15" ht="22.5" x14ac:dyDescent="0.25">
      <c r="A195" s="27" t="s">
        <v>166</v>
      </c>
      <c r="B195" s="27" t="s">
        <v>167</v>
      </c>
      <c r="C195" s="27" t="s">
        <v>168</v>
      </c>
      <c r="D195" s="27" t="s">
        <v>169</v>
      </c>
      <c r="E195" s="28" t="s">
        <v>169</v>
      </c>
      <c r="F195" s="29" t="s">
        <v>51</v>
      </c>
      <c r="G195" s="30">
        <f t="shared" si="98"/>
        <v>201496.43868999998</v>
      </c>
      <c r="H195" s="30">
        <v>198793.53026999999</v>
      </c>
      <c r="I195" s="30">
        <v>2702.9084200000002</v>
      </c>
      <c r="J195" s="30">
        <f t="shared" si="99"/>
        <v>187518.53911000001</v>
      </c>
      <c r="K195" s="30">
        <v>184785.92404000001</v>
      </c>
      <c r="L195" s="30">
        <v>2732.6150699999998</v>
      </c>
      <c r="M195" s="30">
        <f t="shared" si="100"/>
        <v>93886.910690000004</v>
      </c>
      <c r="N195" s="30">
        <v>85556.606870000003</v>
      </c>
      <c r="O195" s="30">
        <v>8330.3038199999992</v>
      </c>
    </row>
    <row r="196" spans="1:15" x14ac:dyDescent="0.25">
      <c r="A196" s="27" t="s">
        <v>166</v>
      </c>
      <c r="B196" s="27" t="s">
        <v>167</v>
      </c>
      <c r="C196" s="27" t="s">
        <v>370</v>
      </c>
      <c r="D196" s="27" t="s">
        <v>371</v>
      </c>
      <c r="E196" s="28" t="s">
        <v>371</v>
      </c>
      <c r="F196" s="29" t="s">
        <v>51</v>
      </c>
      <c r="G196" s="30">
        <f t="shared" si="98"/>
        <v>1107.7592099999999</v>
      </c>
      <c r="H196" s="30">
        <v>1025.4288899999999</v>
      </c>
      <c r="I196" s="30">
        <v>82.33032</v>
      </c>
      <c r="J196" s="30">
        <f t="shared" si="99"/>
        <v>1119.09052</v>
      </c>
      <c r="K196" s="30">
        <v>1025.09844</v>
      </c>
      <c r="L196" s="30">
        <v>93.992080000000001</v>
      </c>
      <c r="M196" s="30">
        <f t="shared" si="100"/>
        <v>184.63227000000001</v>
      </c>
      <c r="N196" s="30">
        <v>130.48706000000001</v>
      </c>
      <c r="O196" s="30">
        <v>54.145209999999999</v>
      </c>
    </row>
    <row r="197" spans="1:15" x14ac:dyDescent="0.25">
      <c r="A197" s="27" t="s">
        <v>166</v>
      </c>
      <c r="B197" s="27" t="s">
        <v>167</v>
      </c>
      <c r="C197" s="31" t="s">
        <v>174</v>
      </c>
      <c r="D197" s="31"/>
      <c r="E197" s="32" t="s">
        <v>167</v>
      </c>
      <c r="F197" s="33"/>
      <c r="G197" s="34">
        <f>SUM(G193:G196)</f>
        <v>528468.58218000003</v>
      </c>
      <c r="H197" s="34">
        <f t="shared" ref="H197:O197" si="101">SUM(H193:H196)</f>
        <v>488584.37188999995</v>
      </c>
      <c r="I197" s="34">
        <f t="shared" si="101"/>
        <v>39884.210290000003</v>
      </c>
      <c r="J197" s="34">
        <f t="shared" si="101"/>
        <v>550283.01624999999</v>
      </c>
      <c r="K197" s="34">
        <f t="shared" si="101"/>
        <v>504544.69441999996</v>
      </c>
      <c r="L197" s="34">
        <f t="shared" si="101"/>
        <v>45738.321830000001</v>
      </c>
      <c r="M197" s="34">
        <f t="shared" si="101"/>
        <v>192713.57504</v>
      </c>
      <c r="N197" s="34">
        <f t="shared" si="101"/>
        <v>142304.04283000002</v>
      </c>
      <c r="O197" s="34">
        <f t="shared" si="101"/>
        <v>50409.532210000005</v>
      </c>
    </row>
    <row r="198" spans="1:15" x14ac:dyDescent="0.25">
      <c r="A198" s="27" t="s">
        <v>372</v>
      </c>
      <c r="B198" s="27" t="s">
        <v>373</v>
      </c>
      <c r="C198" s="27" t="s">
        <v>374</v>
      </c>
      <c r="D198" s="27" t="s">
        <v>375</v>
      </c>
      <c r="E198" s="28" t="s">
        <v>375</v>
      </c>
      <c r="F198" s="29" t="s">
        <v>51</v>
      </c>
      <c r="G198" s="30">
        <f>SUM(H198:I198)</f>
        <v>85630.679340000002</v>
      </c>
      <c r="H198" s="30">
        <v>56285.627460000003</v>
      </c>
      <c r="I198" s="30">
        <v>29345.051879999999</v>
      </c>
      <c r="J198" s="30">
        <f>SUM(K198:L198)</f>
        <v>107470.56698</v>
      </c>
      <c r="K198" s="30">
        <v>78890.279009999998</v>
      </c>
      <c r="L198" s="30">
        <v>28580.287970000001</v>
      </c>
      <c r="M198" s="30">
        <f>SUM(N198:O198)</f>
        <v>826890.08299000002</v>
      </c>
      <c r="N198" s="30">
        <v>619142.70128000004</v>
      </c>
      <c r="O198" s="30">
        <v>207747.38170999999</v>
      </c>
    </row>
    <row r="199" spans="1:15" x14ac:dyDescent="0.25">
      <c r="A199" s="27" t="s">
        <v>372</v>
      </c>
      <c r="B199" s="27" t="s">
        <v>373</v>
      </c>
      <c r="C199" s="27" t="s">
        <v>376</v>
      </c>
      <c r="D199" s="27" t="s">
        <v>377</v>
      </c>
      <c r="E199" s="28" t="s">
        <v>377</v>
      </c>
      <c r="F199" s="29" t="s">
        <v>16</v>
      </c>
      <c r="G199" s="30">
        <f t="shared" ref="G199:G201" si="102">SUM(H199:I199)</f>
        <v>0</v>
      </c>
      <c r="H199" s="30">
        <v>0</v>
      </c>
      <c r="I199" s="30">
        <v>0</v>
      </c>
      <c r="J199" s="30">
        <f t="shared" ref="J199:J201" si="103">SUM(K199:L199)</f>
        <v>0</v>
      </c>
      <c r="K199" s="30">
        <v>0</v>
      </c>
      <c r="L199" s="30">
        <v>0</v>
      </c>
      <c r="M199" s="30">
        <f t="shared" ref="M199:M201" si="104">SUM(N199:O199)</f>
        <v>-24.516819999999999</v>
      </c>
      <c r="N199" s="30">
        <v>-22.335039999999999</v>
      </c>
      <c r="O199" s="30">
        <v>-2.1817799999999998</v>
      </c>
    </row>
    <row r="200" spans="1:15" x14ac:dyDescent="0.25">
      <c r="A200" s="27" t="s">
        <v>372</v>
      </c>
      <c r="B200" s="27" t="s">
        <v>373</v>
      </c>
      <c r="C200" s="27" t="s">
        <v>376</v>
      </c>
      <c r="D200" s="27" t="s">
        <v>377</v>
      </c>
      <c r="E200" s="28" t="s">
        <v>377</v>
      </c>
      <c r="F200" s="29" t="s">
        <v>51</v>
      </c>
      <c r="G200" s="30">
        <f t="shared" si="102"/>
        <v>144.8595</v>
      </c>
      <c r="H200" s="30">
        <v>117.02713</v>
      </c>
      <c r="I200" s="30">
        <v>27.832370000000001</v>
      </c>
      <c r="J200" s="30">
        <f t="shared" si="103"/>
        <v>174.16142000000002</v>
      </c>
      <c r="K200" s="30">
        <v>132.45722000000001</v>
      </c>
      <c r="L200" s="30">
        <v>41.7042</v>
      </c>
      <c r="M200" s="30">
        <f t="shared" si="104"/>
        <v>340.57932</v>
      </c>
      <c r="N200" s="30">
        <v>278.00033999999999</v>
      </c>
      <c r="O200" s="30">
        <v>62.578980000000001</v>
      </c>
    </row>
    <row r="201" spans="1:15" x14ac:dyDescent="0.25">
      <c r="A201" s="27" t="s">
        <v>372</v>
      </c>
      <c r="B201" s="27" t="s">
        <v>373</v>
      </c>
      <c r="C201" s="27" t="s">
        <v>378</v>
      </c>
      <c r="D201" s="27" t="s">
        <v>379</v>
      </c>
      <c r="E201" s="28" t="s">
        <v>379</v>
      </c>
      <c r="F201" s="29" t="s">
        <v>51</v>
      </c>
      <c r="G201" s="30">
        <f t="shared" si="102"/>
        <v>10154.675810000001</v>
      </c>
      <c r="H201" s="30">
        <v>9220.3964599999999</v>
      </c>
      <c r="I201" s="30">
        <v>934.27935000000002</v>
      </c>
      <c r="J201" s="30">
        <f t="shared" si="103"/>
        <v>10510.13212</v>
      </c>
      <c r="K201" s="30">
        <v>9541.1113999999998</v>
      </c>
      <c r="L201" s="30">
        <v>969.02071999999998</v>
      </c>
      <c r="M201" s="30">
        <f t="shared" si="104"/>
        <v>7927.1327700000002</v>
      </c>
      <c r="N201" s="30">
        <v>7175.5873300000003</v>
      </c>
      <c r="O201" s="30">
        <v>751.54543999999999</v>
      </c>
    </row>
    <row r="202" spans="1:15" x14ac:dyDescent="0.25">
      <c r="A202" s="27" t="s">
        <v>372</v>
      </c>
      <c r="B202" s="27" t="s">
        <v>373</v>
      </c>
      <c r="C202" s="31" t="s">
        <v>380</v>
      </c>
      <c r="D202" s="31"/>
      <c r="E202" s="32" t="s">
        <v>373</v>
      </c>
      <c r="F202" s="33"/>
      <c r="G202" s="34">
        <f>SUM(G198:G201)</f>
        <v>95930.214650000009</v>
      </c>
      <c r="H202" s="34">
        <f t="shared" ref="H202:O202" si="105">SUM(H198:H201)</f>
        <v>65623.051050000009</v>
      </c>
      <c r="I202" s="34">
        <f t="shared" si="105"/>
        <v>30307.1636</v>
      </c>
      <c r="J202" s="34">
        <f t="shared" si="105"/>
        <v>118154.86052</v>
      </c>
      <c r="K202" s="34">
        <f t="shared" si="105"/>
        <v>88563.847629999989</v>
      </c>
      <c r="L202" s="34">
        <f t="shared" si="105"/>
        <v>29591.012890000002</v>
      </c>
      <c r="M202" s="34">
        <f t="shared" si="105"/>
        <v>835133.27826000005</v>
      </c>
      <c r="N202" s="34">
        <f t="shared" si="105"/>
        <v>626573.95391000004</v>
      </c>
      <c r="O202" s="34">
        <f t="shared" si="105"/>
        <v>208559.32434999995</v>
      </c>
    </row>
    <row r="203" spans="1:15" x14ac:dyDescent="0.25">
      <c r="A203" s="27" t="s">
        <v>175</v>
      </c>
      <c r="B203" s="27" t="s">
        <v>176</v>
      </c>
      <c r="C203" s="27" t="s">
        <v>177</v>
      </c>
      <c r="D203" s="27" t="s">
        <v>178</v>
      </c>
      <c r="E203" s="28" t="s">
        <v>178</v>
      </c>
      <c r="F203" s="29" t="s">
        <v>51</v>
      </c>
      <c r="G203" s="30">
        <f>SUM(H203:I203)</f>
        <v>1264815.3333800002</v>
      </c>
      <c r="H203" s="30">
        <v>1255187.0042000001</v>
      </c>
      <c r="I203" s="30">
        <v>9628.3291800000006</v>
      </c>
      <c r="J203" s="30">
        <f>SUM(K203:L203)</f>
        <v>1286101.4015899999</v>
      </c>
      <c r="K203" s="30">
        <v>1275841.0200199999</v>
      </c>
      <c r="L203" s="30">
        <v>10260.38157</v>
      </c>
      <c r="M203" s="30">
        <f>SUM(N203:O203)</f>
        <v>85806.397029999993</v>
      </c>
      <c r="N203" s="30">
        <v>81143.157269999996</v>
      </c>
      <c r="O203" s="30">
        <v>4663.2397600000004</v>
      </c>
    </row>
    <row r="204" spans="1:15" x14ac:dyDescent="0.25">
      <c r="A204" s="27" t="s">
        <v>175</v>
      </c>
      <c r="B204" s="27" t="s">
        <v>176</v>
      </c>
      <c r="C204" s="27" t="s">
        <v>381</v>
      </c>
      <c r="D204" s="27" t="s">
        <v>382</v>
      </c>
      <c r="E204" s="28" t="s">
        <v>382</v>
      </c>
      <c r="F204" s="29" t="s">
        <v>51</v>
      </c>
      <c r="G204" s="30">
        <f t="shared" ref="G204:G209" si="106">SUM(H204:I204)</f>
        <v>151883.51436999999</v>
      </c>
      <c r="H204" s="30">
        <v>143612.91443</v>
      </c>
      <c r="I204" s="30">
        <v>8270.5999400000001</v>
      </c>
      <c r="J204" s="30">
        <f t="shared" ref="J204:J209" si="107">SUM(K204:L204)</f>
        <v>36377.86393</v>
      </c>
      <c r="K204" s="30">
        <v>26100</v>
      </c>
      <c r="L204" s="30">
        <v>10277.86393</v>
      </c>
      <c r="M204" s="30">
        <f t="shared" ref="M204:M209" si="108">SUM(N204:O204)</f>
        <v>84289.797909999994</v>
      </c>
      <c r="N204" s="30">
        <v>62928</v>
      </c>
      <c r="O204" s="30">
        <v>21361.797910000001</v>
      </c>
    </row>
    <row r="205" spans="1:15" ht="22.5" x14ac:dyDescent="0.25">
      <c r="A205" s="27">
        <v>265</v>
      </c>
      <c r="B205" s="27"/>
      <c r="C205" s="27">
        <v>2654</v>
      </c>
      <c r="D205" s="27"/>
      <c r="E205" s="28" t="s">
        <v>383</v>
      </c>
      <c r="F205" s="29" t="s">
        <v>51</v>
      </c>
      <c r="G205" s="30">
        <f t="shared" si="106"/>
        <v>0.216</v>
      </c>
      <c r="H205" s="30">
        <v>0.216</v>
      </c>
      <c r="I205" s="30">
        <v>0</v>
      </c>
      <c r="J205" s="30">
        <f t="shared" si="107"/>
        <v>0.21708</v>
      </c>
      <c r="K205" s="30">
        <v>0.21708</v>
      </c>
      <c r="L205" s="30">
        <v>0</v>
      </c>
      <c r="M205" s="30">
        <f t="shared" si="108"/>
        <v>1.08E-3</v>
      </c>
      <c r="N205" s="30">
        <v>1.08E-3</v>
      </c>
      <c r="O205" s="30">
        <v>0</v>
      </c>
    </row>
    <row r="206" spans="1:15" ht="22.5" x14ac:dyDescent="0.25">
      <c r="A206" s="27" t="s">
        <v>175</v>
      </c>
      <c r="B206" s="27" t="s">
        <v>176</v>
      </c>
      <c r="C206" s="27" t="s">
        <v>384</v>
      </c>
      <c r="D206" s="27" t="s">
        <v>385</v>
      </c>
      <c r="E206" s="28" t="s">
        <v>385</v>
      </c>
      <c r="F206" s="29" t="s">
        <v>51</v>
      </c>
      <c r="G206" s="30">
        <f t="shared" si="106"/>
        <v>1687.4537499999999</v>
      </c>
      <c r="H206" s="30">
        <v>1687.4537499999999</v>
      </c>
      <c r="I206" s="30">
        <v>0</v>
      </c>
      <c r="J206" s="30">
        <f t="shared" si="107"/>
        <v>1771.7447299999999</v>
      </c>
      <c r="K206" s="30">
        <v>1771.7447299999999</v>
      </c>
      <c r="L206" s="30">
        <v>0</v>
      </c>
      <c r="M206" s="30">
        <f t="shared" si="108"/>
        <v>420.10638999999998</v>
      </c>
      <c r="N206" s="30">
        <v>420.10638999999998</v>
      </c>
      <c r="O206" s="30">
        <v>0</v>
      </c>
    </row>
    <row r="207" spans="1:15" ht="22.5" x14ac:dyDescent="0.25">
      <c r="A207" s="27" t="s">
        <v>175</v>
      </c>
      <c r="B207" s="27" t="s">
        <v>176</v>
      </c>
      <c r="C207" s="27" t="s">
        <v>386</v>
      </c>
      <c r="D207" s="27" t="s">
        <v>387</v>
      </c>
      <c r="E207" s="28" t="s">
        <v>387</v>
      </c>
      <c r="F207" s="29" t="s">
        <v>16</v>
      </c>
      <c r="G207" s="30">
        <f t="shared" si="106"/>
        <v>0</v>
      </c>
      <c r="H207" s="30">
        <v>0</v>
      </c>
      <c r="I207" s="30">
        <v>0</v>
      </c>
      <c r="J207" s="30">
        <f t="shared" si="107"/>
        <v>0</v>
      </c>
      <c r="K207" s="30">
        <v>0</v>
      </c>
      <c r="L207" s="30">
        <v>0</v>
      </c>
      <c r="M207" s="30">
        <f t="shared" si="108"/>
        <v>-3.5801799999999999</v>
      </c>
      <c r="N207" s="30">
        <v>-3.42923</v>
      </c>
      <c r="O207" s="30">
        <v>-0.15095</v>
      </c>
    </row>
    <row r="208" spans="1:15" ht="22.5" x14ac:dyDescent="0.25">
      <c r="A208" s="27" t="s">
        <v>175</v>
      </c>
      <c r="B208" s="27" t="s">
        <v>176</v>
      </c>
      <c r="C208" s="27" t="s">
        <v>386</v>
      </c>
      <c r="D208" s="27" t="s">
        <v>387</v>
      </c>
      <c r="E208" s="28" t="s">
        <v>387</v>
      </c>
      <c r="F208" s="29" t="s">
        <v>51</v>
      </c>
      <c r="G208" s="30">
        <f t="shared" si="106"/>
        <v>49.159990000000001</v>
      </c>
      <c r="H208" s="30">
        <v>47.721170000000001</v>
      </c>
      <c r="I208" s="30">
        <v>1.43882</v>
      </c>
      <c r="J208" s="30">
        <f t="shared" si="107"/>
        <v>59.24409</v>
      </c>
      <c r="K208" s="30">
        <v>57.27093</v>
      </c>
      <c r="L208" s="30">
        <v>1.97316</v>
      </c>
      <c r="M208" s="30">
        <f t="shared" si="108"/>
        <v>190.00390999999999</v>
      </c>
      <c r="N208" s="30">
        <v>188.86874</v>
      </c>
      <c r="O208" s="30">
        <v>1.13517</v>
      </c>
    </row>
    <row r="209" spans="1:15" x14ac:dyDescent="0.25">
      <c r="A209" s="27" t="s">
        <v>175</v>
      </c>
      <c r="B209" s="27" t="s">
        <v>176</v>
      </c>
      <c r="C209" s="27" t="s">
        <v>388</v>
      </c>
      <c r="D209" s="27" t="s">
        <v>389</v>
      </c>
      <c r="E209" s="28" t="s">
        <v>389</v>
      </c>
      <c r="F209" s="29" t="s">
        <v>51</v>
      </c>
      <c r="G209" s="30">
        <f t="shared" si="106"/>
        <v>3427.6633200000001</v>
      </c>
      <c r="H209" s="30">
        <v>3333.2981100000002</v>
      </c>
      <c r="I209" s="30">
        <v>94.365210000000005</v>
      </c>
      <c r="J209" s="30">
        <f t="shared" si="107"/>
        <v>2265.6565100000003</v>
      </c>
      <c r="K209" s="30">
        <v>2182.2366000000002</v>
      </c>
      <c r="L209" s="30">
        <v>83.419910000000002</v>
      </c>
      <c r="M209" s="30">
        <f t="shared" si="108"/>
        <v>821.63786000000005</v>
      </c>
      <c r="N209" s="30">
        <v>759.93227999999999</v>
      </c>
      <c r="O209" s="30">
        <v>61.705579999999998</v>
      </c>
    </row>
    <row r="210" spans="1:15" x14ac:dyDescent="0.25">
      <c r="A210" s="27" t="s">
        <v>175</v>
      </c>
      <c r="B210" s="27" t="s">
        <v>176</v>
      </c>
      <c r="C210" s="31" t="s">
        <v>183</v>
      </c>
      <c r="D210" s="31"/>
      <c r="E210" s="32" t="s">
        <v>176</v>
      </c>
      <c r="F210" s="33"/>
      <c r="G210" s="34">
        <f>SUM(G203:G209)</f>
        <v>1421863.3408100004</v>
      </c>
      <c r="H210" s="34">
        <f t="shared" ref="H210:O210" si="109">SUM(H203:H209)</f>
        <v>1403868.6076600004</v>
      </c>
      <c r="I210" s="34">
        <f t="shared" si="109"/>
        <v>17994.73315</v>
      </c>
      <c r="J210" s="34">
        <f t="shared" si="109"/>
        <v>1326576.1279299997</v>
      </c>
      <c r="K210" s="34">
        <f t="shared" si="109"/>
        <v>1305952.48936</v>
      </c>
      <c r="L210" s="34">
        <f t="shared" si="109"/>
        <v>20623.638569999999</v>
      </c>
      <c r="M210" s="34">
        <f t="shared" si="109"/>
        <v>171524.36399999997</v>
      </c>
      <c r="N210" s="34">
        <f t="shared" si="109"/>
        <v>145436.63652999999</v>
      </c>
      <c r="O210" s="34">
        <f t="shared" si="109"/>
        <v>26087.727470000005</v>
      </c>
    </row>
    <row r="211" spans="1:15" x14ac:dyDescent="0.25">
      <c r="A211" s="31" t="s">
        <v>184</v>
      </c>
      <c r="B211" s="31"/>
      <c r="C211" s="31"/>
      <c r="D211" s="31"/>
      <c r="E211" s="32" t="s">
        <v>185</v>
      </c>
      <c r="F211" s="33"/>
      <c r="G211" s="34">
        <f>SUM(G210,G202,G197,G192,G187)</f>
        <v>8688401.4840400014</v>
      </c>
      <c r="H211" s="34">
        <f t="shared" ref="H211:O211" si="110">SUM(H210,H202,H197,H192,H187)</f>
        <v>7418374.1114300005</v>
      </c>
      <c r="I211" s="34">
        <f t="shared" si="110"/>
        <v>1270027.37261</v>
      </c>
      <c r="J211" s="34">
        <f t="shared" si="110"/>
        <v>8380857.7774399994</v>
      </c>
      <c r="K211" s="34">
        <f t="shared" si="110"/>
        <v>7143128.3626299994</v>
      </c>
      <c r="L211" s="34">
        <f t="shared" si="110"/>
        <v>1237729.41481</v>
      </c>
      <c r="M211" s="34">
        <f t="shared" si="110"/>
        <v>1659998.7272099999</v>
      </c>
      <c r="N211" s="34">
        <f t="shared" si="110"/>
        <v>1330502.18744</v>
      </c>
      <c r="O211" s="34">
        <f t="shared" si="110"/>
        <v>329496.53976999997</v>
      </c>
    </row>
    <row r="212" spans="1:15" ht="22.5" x14ac:dyDescent="0.25">
      <c r="A212" s="27" t="s">
        <v>390</v>
      </c>
      <c r="B212" s="27" t="s">
        <v>391</v>
      </c>
      <c r="C212" s="27" t="s">
        <v>392</v>
      </c>
      <c r="D212" s="27" t="s">
        <v>391</v>
      </c>
      <c r="E212" s="28" t="s">
        <v>391</v>
      </c>
      <c r="F212" s="29" t="s">
        <v>51</v>
      </c>
      <c r="G212" s="30">
        <f>SUM(H212:I212)</f>
        <v>2088.6599000000001</v>
      </c>
      <c r="H212" s="30">
        <v>0</v>
      </c>
      <c r="I212" s="30">
        <v>2088.6599000000001</v>
      </c>
      <c r="J212" s="30">
        <f>SUM(K212:L212)</f>
        <v>1971.7987599999999</v>
      </c>
      <c r="K212" s="30">
        <v>0</v>
      </c>
      <c r="L212" s="30">
        <v>1971.7987599999999</v>
      </c>
      <c r="M212" s="30">
        <f>SUM(N212:O212)</f>
        <v>56016.069530000001</v>
      </c>
      <c r="N212" s="30">
        <v>0</v>
      </c>
      <c r="O212" s="30">
        <v>56016.069530000001</v>
      </c>
    </row>
    <row r="213" spans="1:15" ht="22.5" x14ac:dyDescent="0.25">
      <c r="A213" s="27" t="s">
        <v>390</v>
      </c>
      <c r="B213" s="27" t="s">
        <v>391</v>
      </c>
      <c r="C213" s="27" t="s">
        <v>393</v>
      </c>
      <c r="D213" s="27" t="s">
        <v>394</v>
      </c>
      <c r="E213" s="28" t="s">
        <v>394</v>
      </c>
      <c r="F213" s="29" t="s">
        <v>16</v>
      </c>
      <c r="G213" s="30">
        <f t="shared" ref="G213:G214" si="111">SUM(H213:I213)</f>
        <v>5.7689399999999997</v>
      </c>
      <c r="H213" s="30">
        <v>0</v>
      </c>
      <c r="I213" s="30">
        <v>5.7689399999999997</v>
      </c>
      <c r="J213" s="30">
        <f t="shared" ref="J213:J214" si="112">SUM(K213:L213)</f>
        <v>0.31361</v>
      </c>
      <c r="K213" s="30">
        <v>0</v>
      </c>
      <c r="L213" s="30">
        <v>0.31361</v>
      </c>
      <c r="M213" s="30">
        <f t="shared" ref="M213:M214" si="113">SUM(N213:O213)</f>
        <v>-10.673030000000001</v>
      </c>
      <c r="N213" s="30">
        <v>0</v>
      </c>
      <c r="O213" s="30">
        <v>-10.673030000000001</v>
      </c>
    </row>
    <row r="214" spans="1:15" ht="22.5" x14ac:dyDescent="0.25">
      <c r="A214" s="27" t="s">
        <v>390</v>
      </c>
      <c r="B214" s="27" t="s">
        <v>391</v>
      </c>
      <c r="C214" s="27" t="s">
        <v>395</v>
      </c>
      <c r="D214" s="27" t="s">
        <v>396</v>
      </c>
      <c r="E214" s="28" t="s">
        <v>396</v>
      </c>
      <c r="F214" s="29" t="s">
        <v>51</v>
      </c>
      <c r="G214" s="30">
        <f t="shared" si="111"/>
        <v>142.64102</v>
      </c>
      <c r="H214" s="30">
        <v>0</v>
      </c>
      <c r="I214" s="30">
        <v>142.64102</v>
      </c>
      <c r="J214" s="30">
        <f t="shared" si="112"/>
        <v>617.02090999999996</v>
      </c>
      <c r="K214" s="30">
        <v>0</v>
      </c>
      <c r="L214" s="30">
        <v>617.02090999999996</v>
      </c>
      <c r="M214" s="30">
        <f t="shared" si="113"/>
        <v>4307.8710899999996</v>
      </c>
      <c r="N214" s="30">
        <v>0</v>
      </c>
      <c r="O214" s="30">
        <v>4307.8710899999996</v>
      </c>
    </row>
    <row r="215" spans="1:15" ht="22.5" x14ac:dyDescent="0.25">
      <c r="A215" s="27" t="s">
        <v>390</v>
      </c>
      <c r="B215" s="27" t="s">
        <v>391</v>
      </c>
      <c r="C215" s="31" t="s">
        <v>397</v>
      </c>
      <c r="D215" s="31"/>
      <c r="E215" s="32" t="s">
        <v>391</v>
      </c>
      <c r="F215" s="33"/>
      <c r="G215" s="34">
        <f>SUM(G212:G214)</f>
        <v>2237.0698600000001</v>
      </c>
      <c r="H215" s="34">
        <f t="shared" ref="H215:O215" si="114">SUM(H212:H214)</f>
        <v>0</v>
      </c>
      <c r="I215" s="34">
        <f t="shared" si="114"/>
        <v>2237.0698600000001</v>
      </c>
      <c r="J215" s="34">
        <f t="shared" si="114"/>
        <v>2589.13328</v>
      </c>
      <c r="K215" s="34">
        <f t="shared" si="114"/>
        <v>0</v>
      </c>
      <c r="L215" s="34">
        <f t="shared" si="114"/>
        <v>2589.13328</v>
      </c>
      <c r="M215" s="34">
        <f t="shared" si="114"/>
        <v>60313.267590000003</v>
      </c>
      <c r="N215" s="34">
        <f t="shared" si="114"/>
        <v>0</v>
      </c>
      <c r="O215" s="34">
        <f t="shared" si="114"/>
        <v>60313.267590000003</v>
      </c>
    </row>
    <row r="216" spans="1:15" x14ac:dyDescent="0.25">
      <c r="A216" s="31" t="s">
        <v>398</v>
      </c>
      <c r="B216" s="31"/>
      <c r="C216" s="31"/>
      <c r="D216" s="31"/>
      <c r="E216" s="32" t="s">
        <v>399</v>
      </c>
      <c r="F216" s="33"/>
      <c r="G216" s="34">
        <f>SUM(G215)</f>
        <v>2237.0698600000001</v>
      </c>
      <c r="H216" s="34">
        <f t="shared" ref="H216:O216" si="115">SUM(H215)</f>
        <v>0</v>
      </c>
      <c r="I216" s="34">
        <f t="shared" si="115"/>
        <v>2237.0698600000001</v>
      </c>
      <c r="J216" s="34">
        <f t="shared" si="115"/>
        <v>2589.13328</v>
      </c>
      <c r="K216" s="34">
        <f t="shared" si="115"/>
        <v>0</v>
      </c>
      <c r="L216" s="34">
        <f t="shared" si="115"/>
        <v>2589.13328</v>
      </c>
      <c r="M216" s="34">
        <f t="shared" si="115"/>
        <v>60313.267590000003</v>
      </c>
      <c r="N216" s="34">
        <f t="shared" si="115"/>
        <v>0</v>
      </c>
      <c r="O216" s="34">
        <f t="shared" si="115"/>
        <v>60313.267590000003</v>
      </c>
    </row>
    <row r="217" spans="1:15" ht="22.5" x14ac:dyDescent="0.25">
      <c r="A217" s="27" t="s">
        <v>400</v>
      </c>
      <c r="B217" s="27" t="s">
        <v>401</v>
      </c>
      <c r="C217" s="27" t="s">
        <v>402</v>
      </c>
      <c r="D217" s="27" t="s">
        <v>403</v>
      </c>
      <c r="E217" s="28" t="s">
        <v>403</v>
      </c>
      <c r="F217" s="29" t="s">
        <v>51</v>
      </c>
      <c r="G217" s="30">
        <f>SUM(H217:I217)</f>
        <v>2039027.15806</v>
      </c>
      <c r="H217" s="30">
        <v>1021544.1526800001</v>
      </c>
      <c r="I217" s="30">
        <v>1017483.00538</v>
      </c>
      <c r="J217" s="30">
        <f>SUM(K217:L217)</f>
        <v>2071894.3992600001</v>
      </c>
      <c r="K217" s="30">
        <v>1057978.9540500001</v>
      </c>
      <c r="L217" s="30">
        <v>1013915.44521</v>
      </c>
      <c r="M217" s="30">
        <f>SUM(N217:O217)</f>
        <v>44630.805350000002</v>
      </c>
      <c r="N217" s="30">
        <v>44630.805350000002</v>
      </c>
      <c r="O217" s="30">
        <v>0</v>
      </c>
    </row>
    <row r="218" spans="1:15" x14ac:dyDescent="0.25">
      <c r="A218" s="27" t="s">
        <v>400</v>
      </c>
      <c r="B218" s="27" t="s">
        <v>401</v>
      </c>
      <c r="C218" s="27" t="s">
        <v>404</v>
      </c>
      <c r="D218" s="27" t="s">
        <v>405</v>
      </c>
      <c r="E218" s="28" t="s">
        <v>405</v>
      </c>
      <c r="F218" s="29" t="s">
        <v>51</v>
      </c>
      <c r="G218" s="30">
        <f t="shared" ref="G218:G222" si="116">SUM(H218:I218)</f>
        <v>1</v>
      </c>
      <c r="H218" s="30">
        <v>1</v>
      </c>
      <c r="I218" s="30">
        <v>0</v>
      </c>
      <c r="J218" s="30">
        <f t="shared" ref="J218:J222" si="117">SUM(K218:L218)</f>
        <v>1</v>
      </c>
      <c r="K218" s="30">
        <v>1</v>
      </c>
      <c r="L218" s="30">
        <v>0</v>
      </c>
      <c r="M218" s="30">
        <f>SUM(N218:O218)</f>
        <v>10.6853</v>
      </c>
      <c r="N218" s="30">
        <v>10.6853</v>
      </c>
      <c r="O218" s="30">
        <v>0</v>
      </c>
    </row>
    <row r="219" spans="1:15" x14ac:dyDescent="0.25">
      <c r="A219" s="27" t="s">
        <v>400</v>
      </c>
      <c r="B219" s="27" t="s">
        <v>401</v>
      </c>
      <c r="C219" s="27" t="s">
        <v>406</v>
      </c>
      <c r="D219" s="27" t="s">
        <v>407</v>
      </c>
      <c r="E219" s="28" t="s">
        <v>407</v>
      </c>
      <c r="F219" s="29" t="s">
        <v>51</v>
      </c>
      <c r="G219" s="30">
        <f t="shared" si="116"/>
        <v>246578.98733</v>
      </c>
      <c r="H219" s="30">
        <v>246337.28135</v>
      </c>
      <c r="I219" s="30">
        <v>241.70598000000001</v>
      </c>
      <c r="J219" s="30">
        <f t="shared" si="117"/>
        <v>246400.02421999999</v>
      </c>
      <c r="K219" s="30">
        <v>246158.31823999999</v>
      </c>
      <c r="L219" s="30">
        <v>241.70598000000001</v>
      </c>
      <c r="M219" s="30">
        <f t="shared" ref="M219:M222" si="118">SUM(N219:O219)</f>
        <v>346.74693000000002</v>
      </c>
      <c r="N219" s="30">
        <v>346.74693000000002</v>
      </c>
      <c r="O219" s="30">
        <v>0</v>
      </c>
    </row>
    <row r="220" spans="1:15" x14ac:dyDescent="0.25">
      <c r="A220" s="27" t="s">
        <v>400</v>
      </c>
      <c r="B220" s="27" t="s">
        <v>401</v>
      </c>
      <c r="C220" s="27" t="s">
        <v>408</v>
      </c>
      <c r="D220" s="27" t="s">
        <v>409</v>
      </c>
      <c r="E220" s="28" t="s">
        <v>409</v>
      </c>
      <c r="F220" s="29" t="s">
        <v>51</v>
      </c>
      <c r="G220" s="30">
        <f t="shared" si="116"/>
        <v>0</v>
      </c>
      <c r="H220" s="30">
        <v>0</v>
      </c>
      <c r="I220" s="30">
        <v>0</v>
      </c>
      <c r="J220" s="30">
        <f t="shared" si="117"/>
        <v>0.12349</v>
      </c>
      <c r="K220" s="30">
        <v>0.12349</v>
      </c>
      <c r="L220" s="30">
        <v>0</v>
      </c>
      <c r="M220" s="30">
        <f t="shared" si="118"/>
        <v>1077.9151400000001</v>
      </c>
      <c r="N220" s="30">
        <v>1077.9151400000001</v>
      </c>
      <c r="O220" s="30">
        <v>0</v>
      </c>
    </row>
    <row r="221" spans="1:15" x14ac:dyDescent="0.25">
      <c r="A221" s="27" t="s">
        <v>400</v>
      </c>
      <c r="B221" s="27" t="s">
        <v>401</v>
      </c>
      <c r="C221" s="27" t="s">
        <v>410</v>
      </c>
      <c r="D221" s="27" t="s">
        <v>411</v>
      </c>
      <c r="E221" s="28" t="s">
        <v>411</v>
      </c>
      <c r="F221" s="29" t="s">
        <v>51</v>
      </c>
      <c r="G221" s="30">
        <f t="shared" si="116"/>
        <v>0</v>
      </c>
      <c r="H221" s="30">
        <v>0</v>
      </c>
      <c r="I221" s="30">
        <v>0</v>
      </c>
      <c r="J221" s="30">
        <f t="shared" si="117"/>
        <v>0</v>
      </c>
      <c r="K221" s="30">
        <v>0</v>
      </c>
      <c r="L221" s="30">
        <v>0</v>
      </c>
      <c r="M221" s="30">
        <f t="shared" si="118"/>
        <v>8500</v>
      </c>
      <c r="N221" s="30">
        <v>8500</v>
      </c>
      <c r="O221" s="30">
        <v>0</v>
      </c>
    </row>
    <row r="222" spans="1:15" x14ac:dyDescent="0.25">
      <c r="A222" s="27" t="s">
        <v>400</v>
      </c>
      <c r="B222" s="27" t="s">
        <v>401</v>
      </c>
      <c r="C222" s="27" t="s">
        <v>412</v>
      </c>
      <c r="D222" s="27" t="s">
        <v>413</v>
      </c>
      <c r="E222" s="28" t="s">
        <v>413</v>
      </c>
      <c r="F222" s="29" t="s">
        <v>51</v>
      </c>
      <c r="G222" s="30">
        <f t="shared" si="116"/>
        <v>54907.986529999995</v>
      </c>
      <c r="H222" s="30">
        <v>52798.714639999998</v>
      </c>
      <c r="I222" s="30">
        <v>2109.27189</v>
      </c>
      <c r="J222" s="30">
        <f t="shared" si="117"/>
        <v>54409.367830000003</v>
      </c>
      <c r="K222" s="30">
        <v>52738.260880000002</v>
      </c>
      <c r="L222" s="30">
        <v>1671.1069500000001</v>
      </c>
      <c r="M222" s="30">
        <f t="shared" si="118"/>
        <v>1512.15454</v>
      </c>
      <c r="N222" s="30">
        <v>387.32312999999999</v>
      </c>
      <c r="O222" s="30">
        <v>1124.83141</v>
      </c>
    </row>
    <row r="223" spans="1:15" x14ac:dyDescent="0.25">
      <c r="A223" s="27" t="s">
        <v>400</v>
      </c>
      <c r="B223" s="27" t="s">
        <v>401</v>
      </c>
      <c r="C223" s="31" t="s">
        <v>414</v>
      </c>
      <c r="D223" s="31"/>
      <c r="E223" s="32" t="s">
        <v>401</v>
      </c>
      <c r="F223" s="33"/>
      <c r="G223" s="34">
        <f>SUM(G217:G222)</f>
        <v>2340515.1319200001</v>
      </c>
      <c r="H223" s="34">
        <f t="shared" ref="H223:O223" si="119">SUM(H217:H222)</f>
        <v>1320681.14867</v>
      </c>
      <c r="I223" s="34">
        <f t="shared" si="119"/>
        <v>1019833.9832499999</v>
      </c>
      <c r="J223" s="34">
        <f t="shared" si="119"/>
        <v>2372704.9147999999</v>
      </c>
      <c r="K223" s="34">
        <f t="shared" si="119"/>
        <v>1356876.6566599999</v>
      </c>
      <c r="L223" s="34">
        <f t="shared" si="119"/>
        <v>1015828.25814</v>
      </c>
      <c r="M223" s="34">
        <f t="shared" si="119"/>
        <v>56078.307260000001</v>
      </c>
      <c r="N223" s="34">
        <f t="shared" si="119"/>
        <v>54953.475849999995</v>
      </c>
      <c r="O223" s="34">
        <f t="shared" si="119"/>
        <v>1124.83141</v>
      </c>
    </row>
    <row r="224" spans="1:15" ht="22.5" x14ac:dyDescent="0.25">
      <c r="A224" s="27" t="s">
        <v>192</v>
      </c>
      <c r="B224" s="27" t="s">
        <v>193</v>
      </c>
      <c r="C224" s="27" t="s">
        <v>196</v>
      </c>
      <c r="D224" s="27" t="s">
        <v>197</v>
      </c>
      <c r="E224" s="28" t="s">
        <v>197</v>
      </c>
      <c r="F224" s="29" t="s">
        <v>51</v>
      </c>
      <c r="G224" s="30">
        <v>0</v>
      </c>
      <c r="H224" s="30">
        <v>0</v>
      </c>
      <c r="I224" s="30">
        <v>0</v>
      </c>
      <c r="J224" s="30">
        <v>0</v>
      </c>
      <c r="K224" s="30">
        <v>0</v>
      </c>
      <c r="L224" s="30">
        <v>0</v>
      </c>
      <c r="M224" s="30">
        <v>271.55667999999997</v>
      </c>
      <c r="N224" s="30">
        <v>148.27420000000001</v>
      </c>
      <c r="O224" s="30">
        <v>56.034050000000001</v>
      </c>
    </row>
    <row r="225" spans="1:15" x14ac:dyDescent="0.25">
      <c r="A225" s="27" t="s">
        <v>192</v>
      </c>
      <c r="B225" s="27" t="s">
        <v>193</v>
      </c>
      <c r="C225" s="31" t="s">
        <v>198</v>
      </c>
      <c r="D225" s="31"/>
      <c r="E225" s="32" t="s">
        <v>193</v>
      </c>
      <c r="F225" s="33"/>
      <c r="G225" s="34">
        <v>0</v>
      </c>
      <c r="H225" s="34">
        <v>0</v>
      </c>
      <c r="I225" s="34">
        <v>0</v>
      </c>
      <c r="J225" s="34">
        <v>0</v>
      </c>
      <c r="K225" s="34">
        <v>0</v>
      </c>
      <c r="L225" s="34">
        <v>0</v>
      </c>
      <c r="M225" s="34">
        <f>SUM(N225:O225)</f>
        <v>204.30825000000002</v>
      </c>
      <c r="N225" s="34">
        <f t="shared" ref="N225:O225" si="120">SUM(N224)</f>
        <v>148.27420000000001</v>
      </c>
      <c r="O225" s="34">
        <f t="shared" si="120"/>
        <v>56.034050000000001</v>
      </c>
    </row>
    <row r="226" spans="1:15" ht="22.5" x14ac:dyDescent="0.25">
      <c r="A226" s="31" t="s">
        <v>199</v>
      </c>
      <c r="B226" s="31"/>
      <c r="C226" s="31"/>
      <c r="D226" s="31"/>
      <c r="E226" s="32" t="s">
        <v>200</v>
      </c>
      <c r="F226" s="33"/>
      <c r="G226" s="34">
        <f>SUM(G225,G223)</f>
        <v>2340515.1319200001</v>
      </c>
      <c r="H226" s="34">
        <f t="shared" ref="H226:O226" si="121">SUM(H225,H223)</f>
        <v>1320681.14867</v>
      </c>
      <c r="I226" s="34">
        <f t="shared" si="121"/>
        <v>1019833.9832499999</v>
      </c>
      <c r="J226" s="34">
        <f t="shared" si="121"/>
        <v>2372704.9147999999</v>
      </c>
      <c r="K226" s="34">
        <f t="shared" si="121"/>
        <v>1356876.6566599999</v>
      </c>
      <c r="L226" s="34">
        <f t="shared" si="121"/>
        <v>1015828.25814</v>
      </c>
      <c r="M226" s="34">
        <f t="shared" si="121"/>
        <v>56282.615510000003</v>
      </c>
      <c r="N226" s="34">
        <f t="shared" si="121"/>
        <v>55101.750049999995</v>
      </c>
      <c r="O226" s="34">
        <f t="shared" si="121"/>
        <v>1180.86546</v>
      </c>
    </row>
    <row r="227" spans="1:15" x14ac:dyDescent="0.25">
      <c r="A227" s="31"/>
      <c r="B227" s="31"/>
      <c r="C227" s="31"/>
      <c r="D227" s="31"/>
      <c r="E227" s="32" t="s">
        <v>201</v>
      </c>
      <c r="F227" s="33"/>
      <c r="G227" s="34">
        <f>SUM(G226,G216,G211,)</f>
        <v>11031153.685820002</v>
      </c>
      <c r="H227" s="34">
        <f t="shared" ref="H227:O227" si="122">SUM(H226,H216,H211,)</f>
        <v>8739055.2600999996</v>
      </c>
      <c r="I227" s="34">
        <f t="shared" si="122"/>
        <v>2292098.4257199997</v>
      </c>
      <c r="J227" s="34">
        <f t="shared" si="122"/>
        <v>10756151.825519999</v>
      </c>
      <c r="K227" s="34">
        <f t="shared" si="122"/>
        <v>8500005.0192900002</v>
      </c>
      <c r="L227" s="34">
        <f t="shared" si="122"/>
        <v>2256146.8062300002</v>
      </c>
      <c r="M227" s="34">
        <f t="shared" si="122"/>
        <v>1776594.6103099999</v>
      </c>
      <c r="N227" s="34">
        <f t="shared" si="122"/>
        <v>1385603.9374899999</v>
      </c>
      <c r="O227" s="34">
        <f t="shared" si="122"/>
        <v>390990.67281999998</v>
      </c>
    </row>
    <row r="228" spans="1:15" ht="22.5" x14ac:dyDescent="0.25">
      <c r="A228" s="27" t="s">
        <v>415</v>
      </c>
      <c r="B228" s="27" t="s">
        <v>416</v>
      </c>
      <c r="C228" s="27" t="s">
        <v>417</v>
      </c>
      <c r="D228" s="27" t="s">
        <v>418</v>
      </c>
      <c r="E228" s="28" t="s">
        <v>418</v>
      </c>
      <c r="F228" s="29" t="s">
        <v>51</v>
      </c>
      <c r="G228" s="30">
        <f>SUM(H228:I228)</f>
        <v>2523.4814799999999</v>
      </c>
      <c r="H228" s="30">
        <v>0</v>
      </c>
      <c r="I228" s="30">
        <v>2523.4814799999999</v>
      </c>
      <c r="J228" s="30">
        <f>SUM(K228:L228)</f>
        <v>8016.7129699999996</v>
      </c>
      <c r="K228" s="30">
        <v>0</v>
      </c>
      <c r="L228" s="30">
        <v>8016.7129699999996</v>
      </c>
      <c r="M228" s="30">
        <f>SUM(N228:O228)</f>
        <v>25567.115870000001</v>
      </c>
      <c r="N228" s="30">
        <v>0</v>
      </c>
      <c r="O228" s="30">
        <v>25567.115870000001</v>
      </c>
    </row>
    <row r="229" spans="1:15" ht="22.5" x14ac:dyDescent="0.25">
      <c r="A229" s="27" t="s">
        <v>415</v>
      </c>
      <c r="B229" s="27" t="s">
        <v>416</v>
      </c>
      <c r="C229" s="27" t="s">
        <v>419</v>
      </c>
      <c r="D229" s="27" t="s">
        <v>420</v>
      </c>
      <c r="E229" s="28" t="s">
        <v>420</v>
      </c>
      <c r="F229" s="29" t="s">
        <v>16</v>
      </c>
      <c r="G229" s="30">
        <f t="shared" ref="G229:G231" si="123">SUM(H229:I229)</f>
        <v>1.5490600000000001</v>
      </c>
      <c r="H229" s="30">
        <v>0</v>
      </c>
      <c r="I229" s="30">
        <v>1.5490600000000001</v>
      </c>
      <c r="J229" s="30">
        <f t="shared" ref="J229:J231" si="124">SUM(K229:L229)</f>
        <v>1.3484400000000001</v>
      </c>
      <c r="K229" s="30">
        <v>0</v>
      </c>
      <c r="L229" s="30">
        <v>1.3484400000000001</v>
      </c>
      <c r="M229" s="30">
        <f t="shared" ref="M229:M231" si="125">SUM(N229:O229)</f>
        <v>-1.04145</v>
      </c>
      <c r="N229" s="30">
        <v>0</v>
      </c>
      <c r="O229" s="30">
        <v>-1.04145</v>
      </c>
    </row>
    <row r="230" spans="1:15" ht="22.5" x14ac:dyDescent="0.25">
      <c r="A230" s="27" t="s">
        <v>415</v>
      </c>
      <c r="B230" s="27" t="s">
        <v>416</v>
      </c>
      <c r="C230" s="27" t="s">
        <v>419</v>
      </c>
      <c r="D230" s="27" t="s">
        <v>420</v>
      </c>
      <c r="E230" s="28" t="s">
        <v>420</v>
      </c>
      <c r="F230" s="29" t="s">
        <v>51</v>
      </c>
      <c r="G230" s="30">
        <f t="shared" si="123"/>
        <v>0</v>
      </c>
      <c r="H230" s="30">
        <v>0</v>
      </c>
      <c r="I230" s="30">
        <v>0</v>
      </c>
      <c r="J230" s="30">
        <f t="shared" si="124"/>
        <v>0</v>
      </c>
      <c r="K230" s="30">
        <v>0</v>
      </c>
      <c r="L230" s="30">
        <v>0</v>
      </c>
      <c r="M230" s="30">
        <f t="shared" si="125"/>
        <v>0.94588000000000005</v>
      </c>
      <c r="N230" s="30">
        <v>0</v>
      </c>
      <c r="O230" s="30">
        <v>0.94588000000000005</v>
      </c>
    </row>
    <row r="231" spans="1:15" ht="22.5" x14ac:dyDescent="0.25">
      <c r="A231" s="27" t="s">
        <v>415</v>
      </c>
      <c r="B231" s="27" t="s">
        <v>416</v>
      </c>
      <c r="C231" s="27" t="s">
        <v>421</v>
      </c>
      <c r="D231" s="27" t="s">
        <v>422</v>
      </c>
      <c r="E231" s="28" t="s">
        <v>422</v>
      </c>
      <c r="F231" s="29" t="s">
        <v>51</v>
      </c>
      <c r="G231" s="30">
        <f t="shared" si="123"/>
        <v>73.591300000000004</v>
      </c>
      <c r="H231" s="30">
        <v>0</v>
      </c>
      <c r="I231" s="30">
        <v>73.591300000000004</v>
      </c>
      <c r="J231" s="30">
        <f t="shared" si="124"/>
        <v>123.8116</v>
      </c>
      <c r="K231" s="30">
        <v>0</v>
      </c>
      <c r="L231" s="30">
        <v>123.8116</v>
      </c>
      <c r="M231" s="30">
        <f t="shared" si="125"/>
        <v>233.33598000000001</v>
      </c>
      <c r="N231" s="30">
        <v>0</v>
      </c>
      <c r="O231" s="30">
        <v>233.33598000000001</v>
      </c>
    </row>
    <row r="232" spans="1:15" ht="22.5" x14ac:dyDescent="0.25">
      <c r="A232" s="27" t="s">
        <v>415</v>
      </c>
      <c r="B232" s="27" t="s">
        <v>416</v>
      </c>
      <c r="C232" s="31" t="s">
        <v>423</v>
      </c>
      <c r="D232" s="31"/>
      <c r="E232" s="32" t="s">
        <v>416</v>
      </c>
      <c r="F232" s="33"/>
      <c r="G232" s="34">
        <f>SUM(G228:G231)</f>
        <v>2598.6218399999998</v>
      </c>
      <c r="H232" s="34">
        <f t="shared" ref="H232:O232" si="126">SUM(H228:H231)</f>
        <v>0</v>
      </c>
      <c r="I232" s="34">
        <f t="shared" si="126"/>
        <v>2598.6218399999998</v>
      </c>
      <c r="J232" s="34">
        <f t="shared" si="126"/>
        <v>8141.8730099999993</v>
      </c>
      <c r="K232" s="34">
        <f t="shared" si="126"/>
        <v>0</v>
      </c>
      <c r="L232" s="34">
        <f t="shared" si="126"/>
        <v>8141.8730099999993</v>
      </c>
      <c r="M232" s="34">
        <f t="shared" si="126"/>
        <v>25800.35628</v>
      </c>
      <c r="N232" s="34">
        <f t="shared" si="126"/>
        <v>0</v>
      </c>
      <c r="O232" s="34">
        <f t="shared" si="126"/>
        <v>25800.35628</v>
      </c>
    </row>
    <row r="233" spans="1:15" ht="23.25" x14ac:dyDescent="0.25">
      <c r="A233" s="27">
        <v>335</v>
      </c>
      <c r="B233" s="27"/>
      <c r="C233" s="36">
        <v>3351</v>
      </c>
      <c r="D233" s="36"/>
      <c r="E233" s="37" t="s">
        <v>424</v>
      </c>
      <c r="F233" s="29" t="s">
        <v>51</v>
      </c>
      <c r="G233" s="34">
        <f>SUM(H233:I233)</f>
        <v>0</v>
      </c>
      <c r="H233" s="34">
        <v>0</v>
      </c>
      <c r="I233" s="34">
        <v>0</v>
      </c>
      <c r="J233" s="34">
        <f>SUM(K233:L233)</f>
        <v>4.0080600000000004</v>
      </c>
      <c r="K233" s="34">
        <v>0</v>
      </c>
      <c r="L233" s="34">
        <v>4.0080600000000004</v>
      </c>
      <c r="M233" s="34">
        <f>SUM(N233:O233)</f>
        <v>4.0080600000000004</v>
      </c>
      <c r="N233" s="34">
        <v>0</v>
      </c>
      <c r="O233" s="34">
        <v>4.0080600000000004</v>
      </c>
    </row>
    <row r="234" spans="1:15" ht="22.5" x14ac:dyDescent="0.25">
      <c r="A234" s="27" t="s">
        <v>425</v>
      </c>
      <c r="B234" s="27" t="s">
        <v>426</v>
      </c>
      <c r="C234" s="27" t="s">
        <v>427</v>
      </c>
      <c r="D234" s="27" t="s">
        <v>428</v>
      </c>
      <c r="E234" s="28" t="s">
        <v>428</v>
      </c>
      <c r="F234" s="29" t="s">
        <v>51</v>
      </c>
      <c r="G234" s="34">
        <f>SUM(H234:I234)</f>
        <v>5168.9140699999998</v>
      </c>
      <c r="H234" s="30">
        <v>5168.9140699999998</v>
      </c>
      <c r="I234" s="30">
        <v>0</v>
      </c>
      <c r="J234" s="34">
        <f>SUM(K234:L234)</f>
        <v>6313.8227699999998</v>
      </c>
      <c r="K234" s="30">
        <v>6313.8227699999998</v>
      </c>
      <c r="L234" s="30">
        <v>0</v>
      </c>
      <c r="M234" s="34">
        <f>SUM(N234:O234)</f>
        <v>1262.9727</v>
      </c>
      <c r="N234" s="30">
        <v>1262.9727</v>
      </c>
      <c r="O234" s="30">
        <v>0</v>
      </c>
    </row>
    <row r="235" spans="1:15" ht="22.5" x14ac:dyDescent="0.25">
      <c r="A235" s="27" t="s">
        <v>425</v>
      </c>
      <c r="B235" s="27" t="s">
        <v>426</v>
      </c>
      <c r="C235" s="31" t="s">
        <v>429</v>
      </c>
      <c r="D235" s="31"/>
      <c r="E235" s="32" t="s">
        <v>426</v>
      </c>
      <c r="F235" s="33"/>
      <c r="G235" s="34">
        <f>SUM(G233:G234)</f>
        <v>5168.9140699999998</v>
      </c>
      <c r="H235" s="34">
        <f t="shared" ref="H235:O235" si="127">SUM(H233:H234)</f>
        <v>5168.9140699999998</v>
      </c>
      <c r="I235" s="34">
        <f t="shared" si="127"/>
        <v>0</v>
      </c>
      <c r="J235" s="34">
        <f t="shared" si="127"/>
        <v>6317.8308299999999</v>
      </c>
      <c r="K235" s="34">
        <f t="shared" si="127"/>
        <v>6313.8227699999998</v>
      </c>
      <c r="L235" s="34">
        <f t="shared" si="127"/>
        <v>4.0080600000000004</v>
      </c>
      <c r="M235" s="34">
        <f t="shared" si="127"/>
        <v>1266.9807599999999</v>
      </c>
      <c r="N235" s="34">
        <f t="shared" si="127"/>
        <v>1262.9727</v>
      </c>
      <c r="O235" s="34">
        <f t="shared" si="127"/>
        <v>4.0080600000000004</v>
      </c>
    </row>
    <row r="236" spans="1:15" x14ac:dyDescent="0.25">
      <c r="A236" s="31" t="s">
        <v>430</v>
      </c>
      <c r="B236" s="31"/>
      <c r="C236" s="31"/>
      <c r="D236" s="31"/>
      <c r="E236" s="32" t="s">
        <v>431</v>
      </c>
      <c r="F236" s="33"/>
      <c r="G236" s="34">
        <f>SUM(G235,G232,)</f>
        <v>7767.5359099999996</v>
      </c>
      <c r="H236" s="34">
        <f t="shared" ref="H236:O236" si="128">SUM(H235,H232,)</f>
        <v>5168.9140699999998</v>
      </c>
      <c r="I236" s="34">
        <f t="shared" si="128"/>
        <v>2598.6218399999998</v>
      </c>
      <c r="J236" s="34">
        <f t="shared" si="128"/>
        <v>14459.703839999998</v>
      </c>
      <c r="K236" s="34">
        <f t="shared" si="128"/>
        <v>6313.8227699999998</v>
      </c>
      <c r="L236" s="34">
        <f t="shared" si="128"/>
        <v>8145.8810699999995</v>
      </c>
      <c r="M236" s="34">
        <f t="shared" si="128"/>
        <v>27067.337039999999</v>
      </c>
      <c r="N236" s="34">
        <f t="shared" si="128"/>
        <v>1262.9727</v>
      </c>
      <c r="O236" s="34">
        <f t="shared" si="128"/>
        <v>25804.36434</v>
      </c>
    </row>
    <row r="237" spans="1:15" x14ac:dyDescent="0.25">
      <c r="A237" s="27" t="s">
        <v>432</v>
      </c>
      <c r="B237" s="27" t="s">
        <v>433</v>
      </c>
      <c r="C237" s="27" t="s">
        <v>434</v>
      </c>
      <c r="D237" s="27" t="s">
        <v>433</v>
      </c>
      <c r="E237" s="28" t="s">
        <v>433</v>
      </c>
      <c r="F237" s="29" t="s">
        <v>51</v>
      </c>
      <c r="G237" s="30">
        <f>SUM(H237:I237)</f>
        <v>1842.45811</v>
      </c>
      <c r="H237" s="30">
        <v>1842.45811</v>
      </c>
      <c r="I237" s="30">
        <v>0</v>
      </c>
      <c r="J237" s="30">
        <f>SUM(K237:L237)</f>
        <v>1900.1969300000001</v>
      </c>
      <c r="K237" s="30">
        <v>1900.1969300000001</v>
      </c>
      <c r="L237" s="30">
        <v>0</v>
      </c>
      <c r="M237" s="30">
        <f>SUM(N237:O237)</f>
        <v>1925.04784</v>
      </c>
      <c r="N237" s="30">
        <v>1925.04784</v>
      </c>
      <c r="O237" s="30">
        <v>0</v>
      </c>
    </row>
    <row r="238" spans="1:15" x14ac:dyDescent="0.25">
      <c r="A238" s="27" t="s">
        <v>432</v>
      </c>
      <c r="B238" s="27" t="s">
        <v>433</v>
      </c>
      <c r="C238" s="31" t="s">
        <v>435</v>
      </c>
      <c r="D238" s="31"/>
      <c r="E238" s="32" t="s">
        <v>433</v>
      </c>
      <c r="F238" s="33"/>
      <c r="G238" s="34">
        <f>SUM(G237)</f>
        <v>1842.45811</v>
      </c>
      <c r="H238" s="34">
        <f t="shared" ref="H238:O238" si="129">SUM(H237)</f>
        <v>1842.45811</v>
      </c>
      <c r="I238" s="34">
        <f t="shared" si="129"/>
        <v>0</v>
      </c>
      <c r="J238" s="34">
        <f t="shared" si="129"/>
        <v>1900.1969300000001</v>
      </c>
      <c r="K238" s="34">
        <f t="shared" si="129"/>
        <v>1900.1969300000001</v>
      </c>
      <c r="L238" s="34">
        <f t="shared" si="129"/>
        <v>0</v>
      </c>
      <c r="M238" s="34">
        <f t="shared" si="129"/>
        <v>1925.04784</v>
      </c>
      <c r="N238" s="34">
        <f t="shared" si="129"/>
        <v>1925.04784</v>
      </c>
      <c r="O238" s="34">
        <f t="shared" si="129"/>
        <v>0</v>
      </c>
    </row>
    <row r="239" spans="1:15" x14ac:dyDescent="0.25">
      <c r="A239" s="27" t="s">
        <v>436</v>
      </c>
      <c r="B239" s="27" t="s">
        <v>437</v>
      </c>
      <c r="C239" s="27" t="s">
        <v>438</v>
      </c>
      <c r="D239" s="27" t="s">
        <v>439</v>
      </c>
      <c r="E239" s="28" t="s">
        <v>439</v>
      </c>
      <c r="F239" s="29" t="s">
        <v>51</v>
      </c>
      <c r="G239" s="30">
        <f>SUM(H239:I239)</f>
        <v>10.094530000000001</v>
      </c>
      <c r="H239" s="30">
        <v>10.094530000000001</v>
      </c>
      <c r="I239" s="30">
        <v>0</v>
      </c>
      <c r="J239" s="30">
        <f>SUM(K239:L239)</f>
        <v>126.88612000000001</v>
      </c>
      <c r="K239" s="30">
        <v>126.88612000000001</v>
      </c>
      <c r="L239" s="30">
        <v>0</v>
      </c>
      <c r="M239" s="30">
        <f>SUM(N239:O239)</f>
        <v>122.13808</v>
      </c>
      <c r="N239" s="30">
        <v>122.13808</v>
      </c>
      <c r="O239" s="30">
        <v>0</v>
      </c>
    </row>
    <row r="240" spans="1:15" x14ac:dyDescent="0.25">
      <c r="A240" s="27" t="s">
        <v>436</v>
      </c>
      <c r="B240" s="27" t="s">
        <v>437</v>
      </c>
      <c r="C240" s="27" t="s">
        <v>440</v>
      </c>
      <c r="D240" s="27" t="s">
        <v>441</v>
      </c>
      <c r="E240" s="28" t="s">
        <v>441</v>
      </c>
      <c r="F240" s="29" t="s">
        <v>51</v>
      </c>
      <c r="G240" s="30">
        <f>SUM(H240:I240)</f>
        <v>580.59690999999998</v>
      </c>
      <c r="H240" s="30">
        <v>580.59690999999998</v>
      </c>
      <c r="I240" s="30">
        <v>0</v>
      </c>
      <c r="J240" s="30">
        <f>SUM(K240:L240)</f>
        <v>262.56189999999998</v>
      </c>
      <c r="K240" s="30">
        <v>262.56189999999998</v>
      </c>
      <c r="L240" s="30">
        <v>0</v>
      </c>
      <c r="M240" s="30">
        <f>SUM(N240:O240)</f>
        <v>232.17321999999999</v>
      </c>
      <c r="N240" s="30">
        <v>232.17321999999999</v>
      </c>
      <c r="O240" s="30">
        <v>0</v>
      </c>
    </row>
    <row r="241" spans="1:15" x14ac:dyDescent="0.25">
      <c r="A241" s="27" t="s">
        <v>436</v>
      </c>
      <c r="B241" s="27" t="s">
        <v>437</v>
      </c>
      <c r="C241" s="31" t="s">
        <v>442</v>
      </c>
      <c r="D241" s="31"/>
      <c r="E241" s="32" t="s">
        <v>437</v>
      </c>
      <c r="F241" s="33"/>
      <c r="G241" s="34">
        <f>SUM(G239:G240)</f>
        <v>590.69143999999994</v>
      </c>
      <c r="H241" s="34">
        <f t="shared" ref="H241:O241" si="130">SUM(H239:H240)</f>
        <v>590.69143999999994</v>
      </c>
      <c r="I241" s="34">
        <f t="shared" si="130"/>
        <v>0</v>
      </c>
      <c r="J241" s="34">
        <f t="shared" si="130"/>
        <v>389.44801999999999</v>
      </c>
      <c r="K241" s="34">
        <f t="shared" si="130"/>
        <v>389.44801999999999</v>
      </c>
      <c r="L241" s="34">
        <f t="shared" si="130"/>
        <v>0</v>
      </c>
      <c r="M241" s="34">
        <f t="shared" si="130"/>
        <v>354.31129999999996</v>
      </c>
      <c r="N241" s="34">
        <f t="shared" si="130"/>
        <v>354.31129999999996</v>
      </c>
      <c r="O241" s="34">
        <f t="shared" si="130"/>
        <v>0</v>
      </c>
    </row>
    <row r="242" spans="1:15" ht="22.5" x14ac:dyDescent="0.25">
      <c r="A242" s="27" t="s">
        <v>443</v>
      </c>
      <c r="B242" s="27" t="s">
        <v>240</v>
      </c>
      <c r="C242" s="27" t="s">
        <v>444</v>
      </c>
      <c r="D242" s="27" t="s">
        <v>445</v>
      </c>
      <c r="E242" s="28" t="s">
        <v>445</v>
      </c>
      <c r="F242" s="29" t="s">
        <v>51</v>
      </c>
      <c r="G242" s="30">
        <f>SUM(H242:I242)</f>
        <v>3687.2382899999998</v>
      </c>
      <c r="H242" s="30">
        <v>3687.2382899999998</v>
      </c>
      <c r="I242" s="30">
        <v>0</v>
      </c>
      <c r="J242" s="30">
        <f>SUM(K242:L242)</f>
        <v>4364.1142799999998</v>
      </c>
      <c r="K242" s="30">
        <v>4364.1142799999998</v>
      </c>
      <c r="L242" s="30">
        <v>0</v>
      </c>
      <c r="M242" s="30">
        <f>SUM(N242:O242)</f>
        <v>3068.6789100000001</v>
      </c>
      <c r="N242" s="30">
        <v>3068.6789100000001</v>
      </c>
      <c r="O242" s="30">
        <v>0</v>
      </c>
    </row>
    <row r="243" spans="1:15" ht="22.5" x14ac:dyDescent="0.25">
      <c r="A243" s="27" t="s">
        <v>443</v>
      </c>
      <c r="B243" s="27" t="s">
        <v>240</v>
      </c>
      <c r="C243" s="27" t="s">
        <v>446</v>
      </c>
      <c r="D243" s="27" t="s">
        <v>447</v>
      </c>
      <c r="E243" s="28" t="s">
        <v>447</v>
      </c>
      <c r="F243" s="29" t="s">
        <v>51</v>
      </c>
      <c r="G243" s="30">
        <f>SUM(H243:I243)</f>
        <v>1986.70919</v>
      </c>
      <c r="H243" s="30">
        <v>1986.70919</v>
      </c>
      <c r="I243" s="30">
        <v>0</v>
      </c>
      <c r="J243" s="30">
        <f>SUM(K243:L243)</f>
        <v>510.38368000000003</v>
      </c>
      <c r="K243" s="30">
        <v>510.38368000000003</v>
      </c>
      <c r="L243" s="30">
        <v>0</v>
      </c>
      <c r="M243" s="30">
        <f>SUM(N243:O243)</f>
        <v>510.38368000000003</v>
      </c>
      <c r="N243" s="30">
        <v>510.38368000000003</v>
      </c>
      <c r="O243" s="30">
        <v>0</v>
      </c>
    </row>
    <row r="244" spans="1:15" x14ac:dyDescent="0.25">
      <c r="A244" s="27" t="s">
        <v>443</v>
      </c>
      <c r="B244" s="27" t="s">
        <v>240</v>
      </c>
      <c r="C244" s="31" t="s">
        <v>448</v>
      </c>
      <c r="D244" s="31"/>
      <c r="E244" s="32" t="s">
        <v>240</v>
      </c>
      <c r="F244" s="33"/>
      <c r="G244" s="34">
        <f>SUM(G242:G243)</f>
        <v>5673.9474799999998</v>
      </c>
      <c r="H244" s="34">
        <f t="shared" ref="H244:O244" si="131">SUM(H242:H243)</f>
        <v>5673.9474799999998</v>
      </c>
      <c r="I244" s="34">
        <f t="shared" si="131"/>
        <v>0</v>
      </c>
      <c r="J244" s="34">
        <f t="shared" si="131"/>
        <v>4874.4979599999997</v>
      </c>
      <c r="K244" s="34">
        <f t="shared" si="131"/>
        <v>4874.4979599999997</v>
      </c>
      <c r="L244" s="34">
        <f t="shared" si="131"/>
        <v>0</v>
      </c>
      <c r="M244" s="34">
        <f t="shared" si="131"/>
        <v>3579.06259</v>
      </c>
      <c r="N244" s="34">
        <f t="shared" si="131"/>
        <v>3579.06259</v>
      </c>
      <c r="O244" s="34">
        <f t="shared" si="131"/>
        <v>0</v>
      </c>
    </row>
    <row r="245" spans="1:15" ht="22.5" x14ac:dyDescent="0.25">
      <c r="A245" s="27" t="s">
        <v>449</v>
      </c>
      <c r="B245" s="27" t="s">
        <v>450</v>
      </c>
      <c r="C245" s="27" t="s">
        <v>451</v>
      </c>
      <c r="D245" s="27" t="s">
        <v>452</v>
      </c>
      <c r="E245" s="28" t="s">
        <v>452</v>
      </c>
      <c r="F245" s="29" t="s">
        <v>51</v>
      </c>
      <c r="G245" s="30">
        <f>SUM(H245:I245)</f>
        <v>24786761.033210002</v>
      </c>
      <c r="H245" s="30">
        <v>9745265.5719099995</v>
      </c>
      <c r="I245" s="30">
        <v>15041495.461300001</v>
      </c>
      <c r="J245" s="30">
        <f>SUM(K245:L245)</f>
        <v>24795652.327310003</v>
      </c>
      <c r="K245" s="30">
        <v>9754156.8660100009</v>
      </c>
      <c r="L245" s="30">
        <v>15041495.461300001</v>
      </c>
      <c r="M245" s="30">
        <f>SUM(N245:O245)</f>
        <v>8891.2940999999992</v>
      </c>
      <c r="N245" s="30">
        <v>8891.2940999999992</v>
      </c>
      <c r="O245" s="30">
        <v>0</v>
      </c>
    </row>
    <row r="246" spans="1:15" x14ac:dyDescent="0.25">
      <c r="A246" s="27">
        <v>364</v>
      </c>
      <c r="B246" s="27"/>
      <c r="C246" s="27">
        <v>3641</v>
      </c>
      <c r="D246" s="27"/>
      <c r="E246" s="28" t="s">
        <v>453</v>
      </c>
      <c r="F246" s="29" t="s">
        <v>51</v>
      </c>
      <c r="G246" s="30">
        <f>SUM(H246:I246)</f>
        <v>0</v>
      </c>
      <c r="H246" s="30">
        <v>0</v>
      </c>
      <c r="I246" s="30">
        <v>0</v>
      </c>
      <c r="J246" s="30">
        <f>SUM(K246:L246)</f>
        <v>27.986940000000001</v>
      </c>
      <c r="K246" s="30">
        <v>0</v>
      </c>
      <c r="L246" s="30">
        <v>27.986940000000001</v>
      </c>
      <c r="M246" s="30">
        <f>SUM(N246:O246)</f>
        <v>27.986940000000001</v>
      </c>
      <c r="N246" s="30">
        <v>0</v>
      </c>
      <c r="O246" s="30">
        <v>27.986940000000001</v>
      </c>
    </row>
    <row r="247" spans="1:15" x14ac:dyDescent="0.25">
      <c r="A247" s="27" t="s">
        <v>449</v>
      </c>
      <c r="B247" s="27" t="s">
        <v>450</v>
      </c>
      <c r="C247" s="27" t="s">
        <v>454</v>
      </c>
      <c r="D247" s="27" t="s">
        <v>455</v>
      </c>
      <c r="E247" s="28" t="s">
        <v>455</v>
      </c>
      <c r="F247" s="29" t="s">
        <v>51</v>
      </c>
      <c r="G247" s="30">
        <f>SUM(H247:I247)</f>
        <v>907.21244999999999</v>
      </c>
      <c r="H247" s="30">
        <v>856.65475000000004</v>
      </c>
      <c r="I247" s="30">
        <v>50.557699999999997</v>
      </c>
      <c r="J247" s="30">
        <f>SUM(K247:L247)</f>
        <v>733.81273999999996</v>
      </c>
      <c r="K247" s="30">
        <v>682.90562999999997</v>
      </c>
      <c r="L247" s="30">
        <v>50.907110000000003</v>
      </c>
      <c r="M247" s="30">
        <f>SUM(N247:O247)</f>
        <v>2552.35673</v>
      </c>
      <c r="N247" s="30">
        <v>1891.7925700000001</v>
      </c>
      <c r="O247" s="30">
        <v>660.56416000000002</v>
      </c>
    </row>
    <row r="248" spans="1:15" ht="22.5" x14ac:dyDescent="0.25">
      <c r="A248" s="27" t="s">
        <v>449</v>
      </c>
      <c r="B248" s="27" t="s">
        <v>450</v>
      </c>
      <c r="C248" s="31" t="s">
        <v>456</v>
      </c>
      <c r="D248" s="31"/>
      <c r="E248" s="32" t="s">
        <v>450</v>
      </c>
      <c r="F248" s="33"/>
      <c r="G248" s="34">
        <f>SUM(G245:G247)</f>
        <v>24787668.245660003</v>
      </c>
      <c r="H248" s="34">
        <f t="shared" ref="H248:O248" si="132">SUM(H245:H247)</f>
        <v>9746122.2266600002</v>
      </c>
      <c r="I248" s="34">
        <f t="shared" si="132"/>
        <v>15041546.019000001</v>
      </c>
      <c r="J248" s="34">
        <f t="shared" si="132"/>
        <v>24796414.126990005</v>
      </c>
      <c r="K248" s="34">
        <f t="shared" si="132"/>
        <v>9754839.7716400009</v>
      </c>
      <c r="L248" s="34">
        <f t="shared" si="132"/>
        <v>15041574.355350001</v>
      </c>
      <c r="M248" s="34">
        <f t="shared" si="132"/>
        <v>11471.637769999999</v>
      </c>
      <c r="N248" s="34">
        <f t="shared" si="132"/>
        <v>10783.086669999999</v>
      </c>
      <c r="O248" s="34">
        <f t="shared" si="132"/>
        <v>688.55110000000002</v>
      </c>
    </row>
    <row r="249" spans="1:15" x14ac:dyDescent="0.25">
      <c r="A249" s="27" t="s">
        <v>457</v>
      </c>
      <c r="B249" s="27" t="s">
        <v>458</v>
      </c>
      <c r="C249" s="27" t="s">
        <v>459</v>
      </c>
      <c r="D249" s="27" t="s">
        <v>460</v>
      </c>
      <c r="E249" s="28" t="s">
        <v>460</v>
      </c>
      <c r="F249" s="29" t="s">
        <v>51</v>
      </c>
      <c r="G249" s="30">
        <f>SUM(H249:I249)</f>
        <v>6.9229399999999996</v>
      </c>
      <c r="H249" s="30">
        <v>6.9229399999999996</v>
      </c>
      <c r="I249" s="30">
        <v>0</v>
      </c>
      <c r="J249" s="30">
        <f>SUM(K249:L249)</f>
        <v>6.9229399999999996</v>
      </c>
      <c r="K249" s="30">
        <v>6.9229399999999996</v>
      </c>
      <c r="L249" s="30">
        <v>0</v>
      </c>
      <c r="M249" s="30">
        <f>SUM(N249:O249)</f>
        <v>0</v>
      </c>
      <c r="N249" s="30">
        <v>0</v>
      </c>
      <c r="O249" s="30">
        <v>0</v>
      </c>
    </row>
    <row r="250" spans="1:15" x14ac:dyDescent="0.25">
      <c r="A250" s="27" t="s">
        <v>457</v>
      </c>
      <c r="B250" s="27" t="s">
        <v>458</v>
      </c>
      <c r="C250" s="27" t="s">
        <v>461</v>
      </c>
      <c r="D250" s="27" t="s">
        <v>462</v>
      </c>
      <c r="E250" s="28" t="s">
        <v>462</v>
      </c>
      <c r="F250" s="29" t="s">
        <v>51</v>
      </c>
      <c r="G250" s="30">
        <f t="shared" ref="G250:G254" si="133">SUM(H250:I250)</f>
        <v>7.0292700000000004</v>
      </c>
      <c r="H250" s="30">
        <v>7.0292700000000004</v>
      </c>
      <c r="I250" s="30">
        <v>0</v>
      </c>
      <c r="J250" s="30">
        <f t="shared" ref="J250:J254" si="134">SUM(K250:L250)</f>
        <v>7.03017</v>
      </c>
      <c r="K250" s="30">
        <v>7.03017</v>
      </c>
      <c r="L250" s="30">
        <v>0</v>
      </c>
      <c r="M250" s="30">
        <f t="shared" ref="M250:M254" si="135">SUM(N250:O250)</f>
        <v>0</v>
      </c>
      <c r="N250" s="30">
        <v>0</v>
      </c>
      <c r="O250" s="30">
        <v>0</v>
      </c>
    </row>
    <row r="251" spans="1:15" x14ac:dyDescent="0.25">
      <c r="A251" s="27" t="s">
        <v>457</v>
      </c>
      <c r="B251" s="27" t="s">
        <v>458</v>
      </c>
      <c r="C251" s="27" t="s">
        <v>463</v>
      </c>
      <c r="D251" s="27" t="s">
        <v>464</v>
      </c>
      <c r="E251" s="28" t="s">
        <v>464</v>
      </c>
      <c r="F251" s="29" t="s">
        <v>51</v>
      </c>
      <c r="G251" s="30">
        <f t="shared" si="133"/>
        <v>14183.02973</v>
      </c>
      <c r="H251" s="30">
        <v>14183.02973</v>
      </c>
      <c r="I251" s="30">
        <v>0</v>
      </c>
      <c r="J251" s="30">
        <f t="shared" si="134"/>
        <v>14134.06214</v>
      </c>
      <c r="K251" s="30">
        <v>14134.06214</v>
      </c>
      <c r="L251" s="30">
        <v>0</v>
      </c>
      <c r="M251" s="30">
        <f t="shared" si="135"/>
        <v>0.47549999999999998</v>
      </c>
      <c r="N251" s="30">
        <v>0.47549999999999998</v>
      </c>
      <c r="O251" s="30">
        <v>0</v>
      </c>
    </row>
    <row r="252" spans="1:15" x14ac:dyDescent="0.25">
      <c r="A252" s="27" t="s">
        <v>457</v>
      </c>
      <c r="B252" s="27" t="s">
        <v>458</v>
      </c>
      <c r="C252" s="27" t="s">
        <v>465</v>
      </c>
      <c r="D252" s="27" t="s">
        <v>466</v>
      </c>
      <c r="E252" s="28" t="s">
        <v>466</v>
      </c>
      <c r="F252" s="29" t="s">
        <v>51</v>
      </c>
      <c r="G252" s="30">
        <f t="shared" si="133"/>
        <v>2758.4063599999999</v>
      </c>
      <c r="H252" s="30">
        <v>2758.4063599999999</v>
      </c>
      <c r="I252" s="30">
        <v>0</v>
      </c>
      <c r="J252" s="30">
        <f t="shared" si="134"/>
        <v>2758.4063599999999</v>
      </c>
      <c r="K252" s="30">
        <v>2758.4063599999999</v>
      </c>
      <c r="L252" s="30">
        <v>0</v>
      </c>
      <c r="M252" s="30">
        <f t="shared" si="135"/>
        <v>0</v>
      </c>
      <c r="N252" s="30">
        <v>0</v>
      </c>
      <c r="O252" s="30">
        <v>0</v>
      </c>
    </row>
    <row r="253" spans="1:15" x14ac:dyDescent="0.25">
      <c r="A253" s="27" t="s">
        <v>457</v>
      </c>
      <c r="B253" s="27" t="s">
        <v>458</v>
      </c>
      <c r="C253" s="27" t="s">
        <v>467</v>
      </c>
      <c r="D253" s="27" t="s">
        <v>468</v>
      </c>
      <c r="E253" s="28" t="s">
        <v>468</v>
      </c>
      <c r="F253" s="29" t="s">
        <v>51</v>
      </c>
      <c r="G253" s="30">
        <f t="shared" si="133"/>
        <v>211.80168</v>
      </c>
      <c r="H253" s="30">
        <v>211.80168</v>
      </c>
      <c r="I253" s="30">
        <v>0</v>
      </c>
      <c r="J253" s="30">
        <f t="shared" si="134"/>
        <v>211.80168</v>
      </c>
      <c r="K253" s="30">
        <v>211.80168</v>
      </c>
      <c r="L253" s="30">
        <v>0</v>
      </c>
      <c r="M253" s="30">
        <f t="shared" si="135"/>
        <v>0</v>
      </c>
      <c r="N253" s="30">
        <v>0</v>
      </c>
      <c r="O253" s="30">
        <v>0</v>
      </c>
    </row>
    <row r="254" spans="1:15" x14ac:dyDescent="0.25">
      <c r="A254" s="27" t="s">
        <v>457</v>
      </c>
      <c r="B254" s="27" t="s">
        <v>458</v>
      </c>
      <c r="C254" s="27" t="s">
        <v>469</v>
      </c>
      <c r="D254" s="27" t="s">
        <v>470</v>
      </c>
      <c r="E254" s="28" t="s">
        <v>470</v>
      </c>
      <c r="F254" s="29" t="s">
        <v>51</v>
      </c>
      <c r="G254" s="30">
        <f t="shared" si="133"/>
        <v>254.34497999999999</v>
      </c>
      <c r="H254" s="30">
        <v>254.34497999999999</v>
      </c>
      <c r="I254" s="30">
        <v>0</v>
      </c>
      <c r="J254" s="30">
        <f t="shared" si="134"/>
        <v>932.25554</v>
      </c>
      <c r="K254" s="30">
        <v>932.25554</v>
      </c>
      <c r="L254" s="30">
        <v>0</v>
      </c>
      <c r="M254" s="30">
        <f t="shared" si="135"/>
        <v>6904.7491600000003</v>
      </c>
      <c r="N254" s="30">
        <v>6904.7491600000003</v>
      </c>
      <c r="O254" s="30">
        <v>0</v>
      </c>
    </row>
    <row r="255" spans="1:15" x14ac:dyDescent="0.25">
      <c r="A255" s="27" t="s">
        <v>457</v>
      </c>
      <c r="B255" s="27" t="s">
        <v>458</v>
      </c>
      <c r="C255" s="31" t="s">
        <v>471</v>
      </c>
      <c r="D255" s="31"/>
      <c r="E255" s="32" t="s">
        <v>458</v>
      </c>
      <c r="F255" s="33"/>
      <c r="G255" s="34">
        <f>SUM(G249:G254)</f>
        <v>17421.534960000001</v>
      </c>
      <c r="H255" s="34">
        <f t="shared" ref="H255:O255" si="136">SUM(H249:H254)</f>
        <v>17421.534960000001</v>
      </c>
      <c r="I255" s="34">
        <f t="shared" si="136"/>
        <v>0</v>
      </c>
      <c r="J255" s="34">
        <f t="shared" si="136"/>
        <v>18050.47883</v>
      </c>
      <c r="K255" s="34">
        <f t="shared" si="136"/>
        <v>18050.47883</v>
      </c>
      <c r="L255" s="34">
        <f t="shared" si="136"/>
        <v>0</v>
      </c>
      <c r="M255" s="34">
        <f t="shared" si="136"/>
        <v>6905.2246599999999</v>
      </c>
      <c r="N255" s="34">
        <f t="shared" si="136"/>
        <v>6905.2246599999999</v>
      </c>
      <c r="O255" s="34">
        <f t="shared" si="136"/>
        <v>0</v>
      </c>
    </row>
    <row r="256" spans="1:15" x14ac:dyDescent="0.25">
      <c r="A256" s="27" t="s">
        <v>472</v>
      </c>
      <c r="B256" s="27" t="s">
        <v>473</v>
      </c>
      <c r="C256" s="27" t="s">
        <v>474</v>
      </c>
      <c r="D256" s="27" t="s">
        <v>473</v>
      </c>
      <c r="E256" s="28" t="s">
        <v>473</v>
      </c>
      <c r="F256" s="29" t="s">
        <v>51</v>
      </c>
      <c r="G256" s="30">
        <v>0</v>
      </c>
      <c r="H256" s="30">
        <v>0</v>
      </c>
      <c r="I256" s="30">
        <v>0</v>
      </c>
      <c r="J256" s="30">
        <v>0</v>
      </c>
      <c r="K256" s="30">
        <v>0</v>
      </c>
      <c r="L256" s="30">
        <v>0</v>
      </c>
      <c r="M256" s="30">
        <v>60000</v>
      </c>
      <c r="N256" s="30">
        <v>60000</v>
      </c>
      <c r="O256" s="30">
        <v>0</v>
      </c>
    </row>
    <row r="257" spans="1:15" x14ac:dyDescent="0.25">
      <c r="A257" s="27" t="s">
        <v>472</v>
      </c>
      <c r="B257" s="27" t="s">
        <v>473</v>
      </c>
      <c r="C257" s="27" t="s">
        <v>475</v>
      </c>
      <c r="D257" s="27" t="s">
        <v>476</v>
      </c>
      <c r="E257" s="28" t="s">
        <v>476</v>
      </c>
      <c r="F257" s="29" t="s">
        <v>16</v>
      </c>
      <c r="G257" s="30">
        <f>SUM(H257:I257)</f>
        <v>0.41352</v>
      </c>
      <c r="H257" s="30">
        <v>0.41352</v>
      </c>
      <c r="I257" s="30">
        <v>0</v>
      </c>
      <c r="J257" s="30">
        <f>SUM(K257:L257)</f>
        <v>0.45029999999999998</v>
      </c>
      <c r="K257" s="30">
        <v>0.45029999999999998</v>
      </c>
      <c r="L257" s="30">
        <v>0</v>
      </c>
      <c r="M257" s="30">
        <f>SUM(N257:O257)</f>
        <v>-0.23648</v>
      </c>
      <c r="N257" s="30">
        <v>-0.23648</v>
      </c>
      <c r="O257" s="30">
        <v>0</v>
      </c>
    </row>
    <row r="258" spans="1:15" x14ac:dyDescent="0.25">
      <c r="A258" s="27" t="s">
        <v>472</v>
      </c>
      <c r="B258" s="27" t="s">
        <v>473</v>
      </c>
      <c r="C258" s="27" t="s">
        <v>477</v>
      </c>
      <c r="D258" s="27" t="s">
        <v>478</v>
      </c>
      <c r="E258" s="28" t="s">
        <v>478</v>
      </c>
      <c r="F258" s="29" t="s">
        <v>51</v>
      </c>
      <c r="G258" s="30">
        <f>SUM(H258:I258)</f>
        <v>441.36986000000002</v>
      </c>
      <c r="H258" s="30">
        <v>441.36986000000002</v>
      </c>
      <c r="I258" s="30">
        <v>0</v>
      </c>
      <c r="J258" s="30">
        <f>SUM(K258:L258)</f>
        <v>456.08219000000003</v>
      </c>
      <c r="K258" s="30">
        <v>456.08219000000003</v>
      </c>
      <c r="L258" s="30">
        <v>0</v>
      </c>
      <c r="M258" s="30">
        <f>SUM(N258:O258)</f>
        <v>456.08219000000003</v>
      </c>
      <c r="N258" s="30">
        <v>456.08219000000003</v>
      </c>
      <c r="O258" s="30">
        <v>0</v>
      </c>
    </row>
    <row r="259" spans="1:15" x14ac:dyDescent="0.25">
      <c r="A259" s="27" t="s">
        <v>472</v>
      </c>
      <c r="B259" s="27" t="s">
        <v>473</v>
      </c>
      <c r="C259" s="31" t="s">
        <v>479</v>
      </c>
      <c r="D259" s="31"/>
      <c r="E259" s="32" t="s">
        <v>473</v>
      </c>
      <c r="F259" s="33"/>
      <c r="G259" s="34">
        <f>SUM(G256:G258)</f>
        <v>441.78338000000002</v>
      </c>
      <c r="H259" s="34">
        <f t="shared" ref="H259:O259" si="137">SUM(H256:H258)</f>
        <v>441.78338000000002</v>
      </c>
      <c r="I259" s="34">
        <f t="shared" si="137"/>
        <v>0</v>
      </c>
      <c r="J259" s="34">
        <f t="shared" si="137"/>
        <v>456.53249000000005</v>
      </c>
      <c r="K259" s="34">
        <f t="shared" si="137"/>
        <v>456.53249000000005</v>
      </c>
      <c r="L259" s="34">
        <f t="shared" si="137"/>
        <v>0</v>
      </c>
      <c r="M259" s="34">
        <f t="shared" si="137"/>
        <v>60455.845710000001</v>
      </c>
      <c r="N259" s="34">
        <f t="shared" si="137"/>
        <v>60455.845710000001</v>
      </c>
      <c r="O259" s="34">
        <f t="shared" si="137"/>
        <v>0</v>
      </c>
    </row>
    <row r="260" spans="1:15" x14ac:dyDescent="0.25">
      <c r="A260" s="27" t="s">
        <v>480</v>
      </c>
      <c r="B260" s="27" t="s">
        <v>481</v>
      </c>
      <c r="C260" s="27" t="s">
        <v>482</v>
      </c>
      <c r="D260" s="27" t="s">
        <v>483</v>
      </c>
      <c r="E260" s="28" t="s">
        <v>483</v>
      </c>
      <c r="F260" s="29" t="s">
        <v>51</v>
      </c>
      <c r="G260" s="30">
        <f>SUM(H260:I260)</f>
        <v>13.1584</v>
      </c>
      <c r="H260" s="30">
        <v>13.1584</v>
      </c>
      <c r="I260" s="30">
        <v>0</v>
      </c>
      <c r="J260" s="30">
        <f>SUM(K260:L260)</f>
        <v>12.668799999999999</v>
      </c>
      <c r="K260" s="30">
        <v>12.668799999999999</v>
      </c>
      <c r="L260" s="30">
        <v>0</v>
      </c>
      <c r="M260" s="30">
        <f>SUM(N260:O260)</f>
        <v>16.15353</v>
      </c>
      <c r="N260" s="30">
        <v>16.15353</v>
      </c>
      <c r="O260" s="30">
        <v>0</v>
      </c>
    </row>
    <row r="261" spans="1:15" x14ac:dyDescent="0.25">
      <c r="A261" s="27" t="s">
        <v>480</v>
      </c>
      <c r="B261" s="27" t="s">
        <v>481</v>
      </c>
      <c r="C261" s="31" t="s">
        <v>484</v>
      </c>
      <c r="D261" s="31"/>
      <c r="E261" s="32" t="s">
        <v>481</v>
      </c>
      <c r="F261" s="33"/>
      <c r="G261" s="34">
        <f>SUM(G260)</f>
        <v>13.1584</v>
      </c>
      <c r="H261" s="34">
        <f t="shared" ref="H261:O261" si="138">SUM(H260)</f>
        <v>13.1584</v>
      </c>
      <c r="I261" s="34">
        <f t="shared" si="138"/>
        <v>0</v>
      </c>
      <c r="J261" s="34">
        <f t="shared" si="138"/>
        <v>12.668799999999999</v>
      </c>
      <c r="K261" s="34">
        <f t="shared" si="138"/>
        <v>12.668799999999999</v>
      </c>
      <c r="L261" s="34">
        <f t="shared" si="138"/>
        <v>0</v>
      </c>
      <c r="M261" s="34">
        <f t="shared" si="138"/>
        <v>16.15353</v>
      </c>
      <c r="N261" s="34">
        <f t="shared" si="138"/>
        <v>16.15353</v>
      </c>
      <c r="O261" s="34">
        <f t="shared" si="138"/>
        <v>0</v>
      </c>
    </row>
    <row r="262" spans="1:15" x14ac:dyDescent="0.25">
      <c r="A262" s="27" t="s">
        <v>485</v>
      </c>
      <c r="B262" s="27" t="s">
        <v>486</v>
      </c>
      <c r="C262" s="27" t="s">
        <v>487</v>
      </c>
      <c r="D262" s="27" t="s">
        <v>488</v>
      </c>
      <c r="E262" s="28" t="s">
        <v>488</v>
      </c>
      <c r="F262" s="29" t="s">
        <v>51</v>
      </c>
      <c r="G262" s="30">
        <f>SUM(H262:I262)</f>
        <v>2528.27693</v>
      </c>
      <c r="H262" s="30">
        <v>2305.54621</v>
      </c>
      <c r="I262" s="30">
        <v>222.73071999999999</v>
      </c>
      <c r="J262" s="30">
        <f>SUM(K262:L262)</f>
        <v>1920.6861399999998</v>
      </c>
      <c r="K262" s="30">
        <v>1555.6914999999999</v>
      </c>
      <c r="L262" s="30">
        <v>364.99464</v>
      </c>
      <c r="M262" s="30">
        <f>SUM(N262:O262)</f>
        <v>3751.7151800000001</v>
      </c>
      <c r="N262" s="30">
        <v>2751.9079099999999</v>
      </c>
      <c r="O262" s="30">
        <v>999.80727000000002</v>
      </c>
    </row>
    <row r="263" spans="1:15" x14ac:dyDescent="0.25">
      <c r="A263" s="27" t="s">
        <v>485</v>
      </c>
      <c r="B263" s="27" t="s">
        <v>486</v>
      </c>
      <c r="C263" s="27" t="s">
        <v>489</v>
      </c>
      <c r="D263" s="27" t="s">
        <v>490</v>
      </c>
      <c r="E263" s="28" t="s">
        <v>490</v>
      </c>
      <c r="F263" s="29" t="s">
        <v>51</v>
      </c>
      <c r="G263" s="30">
        <f>SUM(H263:I263)</f>
        <v>237.00944000000001</v>
      </c>
      <c r="H263" s="30">
        <v>237.00944000000001</v>
      </c>
      <c r="I263" s="30">
        <v>0</v>
      </c>
      <c r="J263" s="30">
        <f>SUM(K263:L263)</f>
        <v>1100.2519</v>
      </c>
      <c r="K263" s="30">
        <v>1100.2519</v>
      </c>
      <c r="L263" s="30">
        <v>0</v>
      </c>
      <c r="M263" s="30">
        <f>SUM(N263:O263)</f>
        <v>3149.61123</v>
      </c>
      <c r="N263" s="30">
        <v>3149.61123</v>
      </c>
      <c r="O263" s="30">
        <v>0</v>
      </c>
    </row>
    <row r="264" spans="1:15" x14ac:dyDescent="0.25">
      <c r="A264" s="27" t="s">
        <v>485</v>
      </c>
      <c r="B264" s="27" t="s">
        <v>486</v>
      </c>
      <c r="C264" s="31" t="s">
        <v>491</v>
      </c>
      <c r="D264" s="31"/>
      <c r="E264" s="32" t="s">
        <v>486</v>
      </c>
      <c r="F264" s="33"/>
      <c r="G264" s="34">
        <f>SUM(G262:G263)</f>
        <v>2765.2863699999998</v>
      </c>
      <c r="H264" s="34">
        <f t="shared" ref="H264:O264" si="139">SUM(H262:H263)</f>
        <v>2542.5556499999998</v>
      </c>
      <c r="I264" s="34">
        <f t="shared" si="139"/>
        <v>222.73071999999999</v>
      </c>
      <c r="J264" s="34">
        <f t="shared" si="139"/>
        <v>3020.93804</v>
      </c>
      <c r="K264" s="34">
        <f t="shared" si="139"/>
        <v>2655.9434000000001</v>
      </c>
      <c r="L264" s="34">
        <f t="shared" si="139"/>
        <v>364.99464</v>
      </c>
      <c r="M264" s="34">
        <f t="shared" si="139"/>
        <v>6901.3264099999997</v>
      </c>
      <c r="N264" s="34">
        <f t="shared" si="139"/>
        <v>5901.5191400000003</v>
      </c>
      <c r="O264" s="34">
        <f t="shared" si="139"/>
        <v>999.80727000000002</v>
      </c>
    </row>
    <row r="265" spans="1:15" x14ac:dyDescent="0.25">
      <c r="A265" s="31" t="s">
        <v>492</v>
      </c>
      <c r="B265" s="31"/>
      <c r="C265" s="31"/>
      <c r="D265" s="31"/>
      <c r="E265" s="32" t="s">
        <v>493</v>
      </c>
      <c r="F265" s="33"/>
      <c r="G265" s="34">
        <f>SUM(G264,G261,G259,G255,G248,G244,G241,G238)</f>
        <v>24816417.105800007</v>
      </c>
      <c r="H265" s="34">
        <f t="shared" ref="H265:O265" si="140">SUM(H264,H261,H259,H255,H248,H244,H241,H238)</f>
        <v>9774648.3560799994</v>
      </c>
      <c r="I265" s="34">
        <f t="shared" si="140"/>
        <v>15041768.749720002</v>
      </c>
      <c r="J265" s="34">
        <f t="shared" si="140"/>
        <v>24825118.888060004</v>
      </c>
      <c r="K265" s="34">
        <f t="shared" si="140"/>
        <v>9783179.5380700007</v>
      </c>
      <c r="L265" s="34">
        <f t="shared" si="140"/>
        <v>15041939.349990001</v>
      </c>
      <c r="M265" s="34">
        <f t="shared" si="140"/>
        <v>91608.609809999994</v>
      </c>
      <c r="N265" s="34">
        <f t="shared" si="140"/>
        <v>89920.251440000007</v>
      </c>
      <c r="O265" s="34">
        <f t="shared" si="140"/>
        <v>1688.3583699999999</v>
      </c>
    </row>
    <row r="266" spans="1:15" x14ac:dyDescent="0.25">
      <c r="A266" s="27" t="s">
        <v>494</v>
      </c>
      <c r="B266" s="27" t="s">
        <v>495</v>
      </c>
      <c r="C266" s="27" t="s">
        <v>496</v>
      </c>
      <c r="D266" s="27" t="s">
        <v>495</v>
      </c>
      <c r="E266" s="28" t="s">
        <v>495</v>
      </c>
      <c r="F266" s="29" t="s">
        <v>51</v>
      </c>
      <c r="G266" s="30">
        <f>SUM(H266:I266)</f>
        <v>7597.0498899999993</v>
      </c>
      <c r="H266" s="30">
        <v>7351.0642099999995</v>
      </c>
      <c r="I266" s="30">
        <v>245.98568</v>
      </c>
      <c r="J266" s="30">
        <f>SUM(K266:L266)</f>
        <v>7695.1917000000003</v>
      </c>
      <c r="K266" s="30">
        <v>7368.1068100000002</v>
      </c>
      <c r="L266" s="30">
        <v>327.08488999999997</v>
      </c>
      <c r="M266" s="30">
        <f>SUM(N266:O266)</f>
        <v>102.72658999999999</v>
      </c>
      <c r="N266" s="30">
        <v>17.0426</v>
      </c>
      <c r="O266" s="30">
        <v>85.683989999999994</v>
      </c>
    </row>
    <row r="267" spans="1:15" x14ac:dyDescent="0.25">
      <c r="A267" s="27" t="s">
        <v>494</v>
      </c>
      <c r="B267" s="27" t="s">
        <v>495</v>
      </c>
      <c r="C267" s="31" t="s">
        <v>497</v>
      </c>
      <c r="D267" s="31"/>
      <c r="E267" s="32" t="s">
        <v>495</v>
      </c>
      <c r="F267" s="33"/>
      <c r="G267" s="34">
        <f>SUM(G266)</f>
        <v>7597.0498899999993</v>
      </c>
      <c r="H267" s="34">
        <f t="shared" ref="H267:O267" si="141">SUM(H266)</f>
        <v>7351.0642099999995</v>
      </c>
      <c r="I267" s="34">
        <f t="shared" si="141"/>
        <v>245.98568</v>
      </c>
      <c r="J267" s="34">
        <f t="shared" si="141"/>
        <v>7695.1917000000003</v>
      </c>
      <c r="K267" s="34">
        <f t="shared" si="141"/>
        <v>7368.1068100000002</v>
      </c>
      <c r="L267" s="34">
        <f t="shared" si="141"/>
        <v>327.08488999999997</v>
      </c>
      <c r="M267" s="34">
        <f t="shared" si="141"/>
        <v>102.72658999999999</v>
      </c>
      <c r="N267" s="34">
        <f t="shared" si="141"/>
        <v>17.0426</v>
      </c>
      <c r="O267" s="34">
        <f t="shared" si="141"/>
        <v>85.683989999999994</v>
      </c>
    </row>
    <row r="268" spans="1:15" x14ac:dyDescent="0.25">
      <c r="A268" s="27" t="s">
        <v>498</v>
      </c>
      <c r="B268" s="27" t="s">
        <v>499</v>
      </c>
      <c r="C268" s="27" t="s">
        <v>500</v>
      </c>
      <c r="D268" s="27" t="s">
        <v>501</v>
      </c>
      <c r="E268" s="28" t="s">
        <v>501</v>
      </c>
      <c r="F268" s="29" t="s">
        <v>51</v>
      </c>
      <c r="G268" s="30">
        <f>SUM(H268:I268)</f>
        <v>22810000.186799999</v>
      </c>
      <c r="H268" s="30">
        <v>13869188.89074</v>
      </c>
      <c r="I268" s="30">
        <v>8940811.2960599996</v>
      </c>
      <c r="J268" s="30">
        <f>SUM(K268:L268)</f>
        <v>22809930.654240001</v>
      </c>
      <c r="K268" s="30">
        <v>13869186.79831</v>
      </c>
      <c r="L268" s="30">
        <v>8940743.8559300005</v>
      </c>
      <c r="M268" s="30">
        <f>SUM(N268:O268)</f>
        <v>25.544049999999999</v>
      </c>
      <c r="N268" s="30">
        <v>0</v>
      </c>
      <c r="O268" s="30">
        <v>25.544049999999999</v>
      </c>
    </row>
    <row r="269" spans="1:15" x14ac:dyDescent="0.25">
      <c r="A269" s="27" t="s">
        <v>498</v>
      </c>
      <c r="B269" s="27" t="s">
        <v>499</v>
      </c>
      <c r="C269" s="31" t="s">
        <v>502</v>
      </c>
      <c r="D269" s="31"/>
      <c r="E269" s="32" t="s">
        <v>499</v>
      </c>
      <c r="F269" s="33"/>
      <c r="G269" s="34">
        <f>SUM(G268)</f>
        <v>22810000.186799999</v>
      </c>
      <c r="H269" s="34">
        <f t="shared" ref="H269:O269" si="142">SUM(H268)</f>
        <v>13869188.89074</v>
      </c>
      <c r="I269" s="34">
        <f t="shared" si="142"/>
        <v>8940811.2960599996</v>
      </c>
      <c r="J269" s="34">
        <f t="shared" si="142"/>
        <v>22809930.654240001</v>
      </c>
      <c r="K269" s="34">
        <f t="shared" si="142"/>
        <v>13869186.79831</v>
      </c>
      <c r="L269" s="34">
        <f t="shared" si="142"/>
        <v>8940743.8559300005</v>
      </c>
      <c r="M269" s="34">
        <f t="shared" si="142"/>
        <v>25.544049999999999</v>
      </c>
      <c r="N269" s="34">
        <f t="shared" si="142"/>
        <v>0</v>
      </c>
      <c r="O269" s="34">
        <f t="shared" si="142"/>
        <v>25.544049999999999</v>
      </c>
    </row>
    <row r="270" spans="1:15" x14ac:dyDescent="0.25">
      <c r="A270" s="31" t="s">
        <v>503</v>
      </c>
      <c r="B270" s="31"/>
      <c r="C270" s="31"/>
      <c r="D270" s="31"/>
      <c r="E270" s="32" t="s">
        <v>504</v>
      </c>
      <c r="F270" s="33"/>
      <c r="G270" s="34">
        <f>SUM(G269,G267)</f>
        <v>22817597.23669</v>
      </c>
      <c r="H270" s="34">
        <f t="shared" ref="H270:O270" si="143">SUM(H269,H267)</f>
        <v>13876539.954949999</v>
      </c>
      <c r="I270" s="34">
        <f t="shared" si="143"/>
        <v>8941057.2817400005</v>
      </c>
      <c r="J270" s="34">
        <f t="shared" si="143"/>
        <v>22817625.845940001</v>
      </c>
      <c r="K270" s="34">
        <f t="shared" si="143"/>
        <v>13876554.90512</v>
      </c>
      <c r="L270" s="34">
        <f t="shared" si="143"/>
        <v>8941070.9408200011</v>
      </c>
      <c r="M270" s="34">
        <f t="shared" si="143"/>
        <v>128.27063999999999</v>
      </c>
      <c r="N270" s="34">
        <f t="shared" si="143"/>
        <v>17.0426</v>
      </c>
      <c r="O270" s="34">
        <f t="shared" si="143"/>
        <v>111.22803999999999</v>
      </c>
    </row>
    <row r="271" spans="1:15" x14ac:dyDescent="0.25">
      <c r="A271" s="27" t="s">
        <v>276</v>
      </c>
      <c r="B271" s="27" t="s">
        <v>277</v>
      </c>
      <c r="C271" s="27" t="s">
        <v>278</v>
      </c>
      <c r="D271" s="27" t="s">
        <v>277</v>
      </c>
      <c r="E271" s="28" t="s">
        <v>277</v>
      </c>
      <c r="F271" s="29" t="s">
        <v>51</v>
      </c>
      <c r="G271" s="30">
        <f>SUM(H271:I271)</f>
        <v>15478711.364080001</v>
      </c>
      <c r="H271" s="30">
        <v>0</v>
      </c>
      <c r="I271" s="30">
        <v>15478711.364080001</v>
      </c>
      <c r="J271" s="30">
        <f>SUM(K271:L271)</f>
        <v>15493414.837239999</v>
      </c>
      <c r="K271" s="30">
        <v>0</v>
      </c>
      <c r="L271" s="30">
        <v>15493414.837239999</v>
      </c>
      <c r="M271" s="30">
        <f>SUM(N271:O271)</f>
        <v>76529.564429999999</v>
      </c>
      <c r="N271" s="30">
        <v>0</v>
      </c>
      <c r="O271" s="30">
        <v>76529.564429999999</v>
      </c>
    </row>
    <row r="272" spans="1:15" x14ac:dyDescent="0.25">
      <c r="A272" s="27" t="s">
        <v>276</v>
      </c>
      <c r="B272" s="27" t="s">
        <v>277</v>
      </c>
      <c r="C272" s="27" t="s">
        <v>279</v>
      </c>
      <c r="D272" s="27" t="s">
        <v>280</v>
      </c>
      <c r="E272" s="28" t="s">
        <v>280</v>
      </c>
      <c r="F272" s="29" t="s">
        <v>16</v>
      </c>
      <c r="G272" s="30">
        <f>SUM(H272:I272)</f>
        <v>15546895.09859</v>
      </c>
      <c r="H272" s="30">
        <v>15546895.09859</v>
      </c>
      <c r="I272" s="30">
        <v>0</v>
      </c>
      <c r="J272" s="30">
        <f>SUM(K272:L272)</f>
        <v>15532191.625429999</v>
      </c>
      <c r="K272" s="30">
        <v>15532191.625429999</v>
      </c>
      <c r="L272" s="30">
        <v>0</v>
      </c>
      <c r="M272" s="30">
        <f>SUM(N272:O272)</f>
        <v>-76529.564429999999</v>
      </c>
      <c r="N272" s="30">
        <v>-76529.564429999999</v>
      </c>
      <c r="O272" s="30">
        <v>0</v>
      </c>
    </row>
    <row r="273" spans="1:15" x14ac:dyDescent="0.25">
      <c r="A273" s="27" t="s">
        <v>276</v>
      </c>
      <c r="B273" s="27" t="s">
        <v>277</v>
      </c>
      <c r="C273" s="31" t="s">
        <v>281</v>
      </c>
      <c r="D273" s="31"/>
      <c r="E273" s="32" t="s">
        <v>277</v>
      </c>
      <c r="F273" s="33"/>
      <c r="G273" s="34">
        <f>SUM(G271:G272)</f>
        <v>31025606.462669998</v>
      </c>
      <c r="H273" s="34">
        <f t="shared" ref="H273:O273" si="144">SUM(H271:H272)</f>
        <v>15546895.09859</v>
      </c>
      <c r="I273" s="34">
        <f t="shared" si="144"/>
        <v>15478711.364080001</v>
      </c>
      <c r="J273" s="34">
        <f t="shared" si="144"/>
        <v>31025606.462669998</v>
      </c>
      <c r="K273" s="34">
        <f t="shared" si="144"/>
        <v>15532191.625429999</v>
      </c>
      <c r="L273" s="34">
        <f t="shared" si="144"/>
        <v>15493414.837239999</v>
      </c>
      <c r="M273" s="34">
        <f t="shared" si="144"/>
        <v>0</v>
      </c>
      <c r="N273" s="34">
        <f t="shared" si="144"/>
        <v>-76529.564429999999</v>
      </c>
      <c r="O273" s="34">
        <f t="shared" si="144"/>
        <v>76529.564429999999</v>
      </c>
    </row>
    <row r="274" spans="1:15" ht="22.5" x14ac:dyDescent="0.25">
      <c r="A274" s="31" t="s">
        <v>282</v>
      </c>
      <c r="B274" s="31"/>
      <c r="C274" s="31"/>
      <c r="D274" s="31"/>
      <c r="E274" s="32" t="s">
        <v>283</v>
      </c>
      <c r="F274" s="33"/>
      <c r="G274" s="34">
        <f>SUM(G273)</f>
        <v>31025606.462669998</v>
      </c>
      <c r="H274" s="34">
        <f t="shared" ref="H274:O274" si="145">SUM(H273)</f>
        <v>15546895.09859</v>
      </c>
      <c r="I274" s="34">
        <f t="shared" si="145"/>
        <v>15478711.364080001</v>
      </c>
      <c r="J274" s="34">
        <f t="shared" si="145"/>
        <v>31025606.462669998</v>
      </c>
      <c r="K274" s="34">
        <f t="shared" si="145"/>
        <v>15532191.625429999</v>
      </c>
      <c r="L274" s="34">
        <f t="shared" si="145"/>
        <v>15493414.837239999</v>
      </c>
      <c r="M274" s="34">
        <f t="shared" si="145"/>
        <v>0</v>
      </c>
      <c r="N274" s="34">
        <f t="shared" si="145"/>
        <v>-76529.564429999999</v>
      </c>
      <c r="O274" s="34">
        <f t="shared" si="145"/>
        <v>76529.564429999999</v>
      </c>
    </row>
    <row r="275" spans="1:15" x14ac:dyDescent="0.25">
      <c r="A275" s="31"/>
      <c r="B275" s="31"/>
      <c r="C275" s="31"/>
      <c r="D275" s="31"/>
      <c r="E275" s="32" t="s">
        <v>284</v>
      </c>
      <c r="F275" s="33"/>
      <c r="G275" s="34">
        <f>SUM(G274,G270,G265,G236)</f>
        <v>78667388.341069996</v>
      </c>
      <c r="H275" s="34">
        <f t="shared" ref="H275:O275" si="146">SUM(H274,H270,H265,H236)</f>
        <v>39203252.323690005</v>
      </c>
      <c r="I275" s="34">
        <f t="shared" si="146"/>
        <v>39464136.017379999</v>
      </c>
      <c r="J275" s="34">
        <f t="shared" si="146"/>
        <v>78682810.900509998</v>
      </c>
      <c r="K275" s="34">
        <f t="shared" si="146"/>
        <v>39198239.891389996</v>
      </c>
      <c r="L275" s="34">
        <f t="shared" si="146"/>
        <v>39484571.009120002</v>
      </c>
      <c r="M275" s="34">
        <f t="shared" si="146"/>
        <v>118804.21749</v>
      </c>
      <c r="N275" s="34">
        <f t="shared" si="146"/>
        <v>14670.70231000001</v>
      </c>
      <c r="O275" s="34">
        <f t="shared" si="146"/>
        <v>104133.51518</v>
      </c>
    </row>
    <row r="276" spans="1:15" x14ac:dyDescent="0.25">
      <c r="A276" s="31"/>
      <c r="B276" s="31"/>
      <c r="C276" s="31"/>
      <c r="D276" s="31"/>
      <c r="E276" s="32" t="s">
        <v>505</v>
      </c>
      <c r="F276" s="33"/>
      <c r="G276" s="34">
        <f>SUM(G275,G227,G180)</f>
        <v>91374045.063109994</v>
      </c>
      <c r="H276" s="34">
        <f t="shared" ref="H276:O276" si="147">SUM(H275,H227,H180)</f>
        <v>48412098.991760001</v>
      </c>
      <c r="I276" s="34">
        <f t="shared" si="147"/>
        <v>42961946.071350001</v>
      </c>
      <c r="J276" s="34">
        <f t="shared" si="147"/>
        <v>91270108.719109997</v>
      </c>
      <c r="K276" s="34">
        <f t="shared" si="147"/>
        <v>48276313.433769993</v>
      </c>
      <c r="L276" s="34">
        <f t="shared" si="147"/>
        <v>42993795.285340004</v>
      </c>
      <c r="M276" s="34">
        <f t="shared" si="147"/>
        <v>2054013.9983899998</v>
      </c>
      <c r="N276" s="34">
        <f t="shared" si="147"/>
        <v>1508556.8297999999</v>
      </c>
      <c r="O276" s="34">
        <f t="shared" si="147"/>
        <v>545457.16859000002</v>
      </c>
    </row>
    <row r="277" spans="1:15" x14ac:dyDescent="0.25">
      <c r="A277" s="27" t="s">
        <v>506</v>
      </c>
      <c r="B277" s="27" t="s">
        <v>507</v>
      </c>
      <c r="C277" s="27" t="s">
        <v>508</v>
      </c>
      <c r="D277" s="27" t="s">
        <v>509</v>
      </c>
      <c r="E277" s="28" t="s">
        <v>509</v>
      </c>
      <c r="F277" s="29" t="s">
        <v>51</v>
      </c>
      <c r="G277" s="30">
        <v>0</v>
      </c>
      <c r="H277" s="30">
        <v>0</v>
      </c>
      <c r="I277" s="30">
        <v>0</v>
      </c>
      <c r="J277" s="30">
        <v>0</v>
      </c>
      <c r="K277" s="30">
        <v>0</v>
      </c>
      <c r="L277" s="30">
        <v>0</v>
      </c>
      <c r="M277" s="30">
        <v>300000</v>
      </c>
      <c r="N277" s="30">
        <v>300000</v>
      </c>
      <c r="O277" s="30">
        <v>0</v>
      </c>
    </row>
    <row r="278" spans="1:15" x14ac:dyDescent="0.25">
      <c r="A278" s="27" t="s">
        <v>506</v>
      </c>
      <c r="B278" s="27" t="s">
        <v>507</v>
      </c>
      <c r="C278" s="31" t="s">
        <v>510</v>
      </c>
      <c r="D278" s="31"/>
      <c r="E278" s="32" t="s">
        <v>507</v>
      </c>
      <c r="F278" s="33"/>
      <c r="G278" s="34">
        <v>0</v>
      </c>
      <c r="H278" s="34">
        <v>0</v>
      </c>
      <c r="I278" s="34">
        <v>0</v>
      </c>
      <c r="J278" s="34">
        <v>0</v>
      </c>
      <c r="K278" s="34">
        <v>0</v>
      </c>
      <c r="L278" s="34">
        <v>0</v>
      </c>
      <c r="M278" s="34">
        <v>300000</v>
      </c>
      <c r="N278" s="34">
        <v>300000</v>
      </c>
      <c r="O278" s="34">
        <v>0</v>
      </c>
    </row>
    <row r="279" spans="1:15" x14ac:dyDescent="0.25">
      <c r="A279" s="27" t="s">
        <v>511</v>
      </c>
      <c r="B279" s="27" t="s">
        <v>512</v>
      </c>
      <c r="C279" s="27" t="s">
        <v>513</v>
      </c>
      <c r="D279" s="27" t="s">
        <v>514</v>
      </c>
      <c r="E279" s="28" t="s">
        <v>514</v>
      </c>
      <c r="F279" s="29" t="s">
        <v>16</v>
      </c>
      <c r="G279" s="30">
        <v>0</v>
      </c>
      <c r="H279" s="30">
        <v>0</v>
      </c>
      <c r="I279" s="30">
        <v>0</v>
      </c>
      <c r="J279" s="30">
        <v>0</v>
      </c>
      <c r="K279" s="30">
        <v>0</v>
      </c>
      <c r="L279" s="30">
        <v>0</v>
      </c>
      <c r="M279" s="30">
        <v>-8976.9468300000008</v>
      </c>
      <c r="N279" s="30">
        <v>-8976.9468300000008</v>
      </c>
      <c r="O279" s="30">
        <v>0</v>
      </c>
    </row>
    <row r="280" spans="1:15" x14ac:dyDescent="0.25">
      <c r="A280" s="27" t="s">
        <v>511</v>
      </c>
      <c r="B280" s="27" t="s">
        <v>512</v>
      </c>
      <c r="C280" s="31" t="s">
        <v>515</v>
      </c>
      <c r="D280" s="31"/>
      <c r="E280" s="32" t="s">
        <v>512</v>
      </c>
      <c r="F280" s="33"/>
      <c r="G280" s="34">
        <v>0</v>
      </c>
      <c r="H280" s="34">
        <v>0</v>
      </c>
      <c r="I280" s="34">
        <v>0</v>
      </c>
      <c r="J280" s="34">
        <v>0</v>
      </c>
      <c r="K280" s="34">
        <v>0</v>
      </c>
      <c r="L280" s="34">
        <v>0</v>
      </c>
      <c r="M280" s="34">
        <v>-8976.9468300000008</v>
      </c>
      <c r="N280" s="34">
        <v>-8976.9468300000008</v>
      </c>
      <c r="O280" s="34">
        <v>0</v>
      </c>
    </row>
    <row r="281" spans="1:15" x14ac:dyDescent="0.25">
      <c r="A281" s="27">
        <v>504</v>
      </c>
      <c r="B281" s="27"/>
      <c r="C281" s="36">
        <v>5040</v>
      </c>
      <c r="D281" s="36"/>
      <c r="E281" s="28" t="s">
        <v>516</v>
      </c>
      <c r="F281" s="29" t="s">
        <v>51</v>
      </c>
      <c r="G281" s="34">
        <v>0</v>
      </c>
      <c r="H281" s="34">
        <v>0</v>
      </c>
      <c r="I281" s="34">
        <v>0</v>
      </c>
      <c r="J281" s="34">
        <v>0</v>
      </c>
      <c r="K281" s="34">
        <v>0</v>
      </c>
      <c r="L281" s="34">
        <v>0</v>
      </c>
      <c r="M281" s="34">
        <f>SUM(N281:O281)</f>
        <v>6531.1159299999999</v>
      </c>
      <c r="N281" s="34">
        <v>6531.1159299999999</v>
      </c>
      <c r="O281" s="34">
        <v>0</v>
      </c>
    </row>
    <row r="282" spans="1:15" x14ac:dyDescent="0.25">
      <c r="A282" s="27">
        <v>504</v>
      </c>
      <c r="B282" s="27"/>
      <c r="C282" s="31" t="s">
        <v>517</v>
      </c>
      <c r="D282" s="31"/>
      <c r="E282" s="38" t="s">
        <v>518</v>
      </c>
      <c r="F282" s="33"/>
      <c r="G282" s="34">
        <f>SUM(G281)</f>
        <v>0</v>
      </c>
      <c r="H282" s="34">
        <f t="shared" ref="H282:O282" si="148">SUM(H281)</f>
        <v>0</v>
      </c>
      <c r="I282" s="34">
        <f t="shared" si="148"/>
        <v>0</v>
      </c>
      <c r="J282" s="34">
        <f t="shared" si="148"/>
        <v>0</v>
      </c>
      <c r="K282" s="34">
        <f t="shared" si="148"/>
        <v>0</v>
      </c>
      <c r="L282" s="34">
        <f t="shared" si="148"/>
        <v>0</v>
      </c>
      <c r="M282" s="34">
        <f t="shared" si="148"/>
        <v>6531.1159299999999</v>
      </c>
      <c r="N282" s="34">
        <f t="shared" si="148"/>
        <v>6531.1159299999999</v>
      </c>
      <c r="O282" s="34">
        <f t="shared" si="148"/>
        <v>0</v>
      </c>
    </row>
    <row r="283" spans="1:15" x14ac:dyDescent="0.25">
      <c r="A283" s="31" t="s">
        <v>519</v>
      </c>
      <c r="B283" s="31"/>
      <c r="C283" s="31"/>
      <c r="D283" s="31"/>
      <c r="E283" s="32" t="s">
        <v>520</v>
      </c>
      <c r="F283" s="33"/>
      <c r="G283" s="34">
        <v>0</v>
      </c>
      <c r="H283" s="34">
        <v>0</v>
      </c>
      <c r="I283" s="34">
        <v>0</v>
      </c>
      <c r="J283" s="34">
        <v>0</v>
      </c>
      <c r="K283" s="34">
        <v>0</v>
      </c>
      <c r="L283" s="34">
        <v>0</v>
      </c>
      <c r="M283" s="34">
        <f>SUM(M278,M280,M282,)</f>
        <v>297554.16909999994</v>
      </c>
      <c r="N283" s="34">
        <f>SUM(N278,N280,N282,)</f>
        <v>297554.16909999994</v>
      </c>
      <c r="O283" s="34">
        <f t="shared" ref="O283" si="149">SUM(O278:O282)</f>
        <v>0</v>
      </c>
    </row>
    <row r="284" spans="1:15" x14ac:dyDescent="0.25">
      <c r="A284" s="27" t="s">
        <v>521</v>
      </c>
      <c r="B284" s="27" t="s">
        <v>522</v>
      </c>
      <c r="C284" s="27" t="s">
        <v>523</v>
      </c>
      <c r="D284" s="27" t="s">
        <v>523</v>
      </c>
      <c r="E284" s="28" t="s">
        <v>523</v>
      </c>
      <c r="F284" s="29" t="s">
        <v>51</v>
      </c>
      <c r="G284" s="30">
        <v>0</v>
      </c>
      <c r="H284" s="30">
        <v>0</v>
      </c>
      <c r="I284" s="30">
        <v>0</v>
      </c>
      <c r="J284" s="30">
        <v>0</v>
      </c>
      <c r="K284" s="30">
        <v>0</v>
      </c>
      <c r="L284" s="30">
        <v>0</v>
      </c>
      <c r="M284" s="30">
        <f>SUM(N284:O284)</f>
        <v>-14808.824119999999</v>
      </c>
      <c r="N284" s="30">
        <v>-14808.824119999999</v>
      </c>
      <c r="O284" s="30">
        <v>0</v>
      </c>
    </row>
    <row r="285" spans="1:15" x14ac:dyDescent="0.25">
      <c r="A285" s="27" t="s">
        <v>521</v>
      </c>
      <c r="B285" s="27" t="s">
        <v>522</v>
      </c>
      <c r="C285" s="31" t="s">
        <v>524</v>
      </c>
      <c r="D285" s="31"/>
      <c r="E285" s="32" t="s">
        <v>522</v>
      </c>
      <c r="F285" s="33"/>
      <c r="G285" s="34">
        <f>SUM(G284)</f>
        <v>0</v>
      </c>
      <c r="H285" s="34">
        <f t="shared" ref="H285:O286" si="150">SUM(H284)</f>
        <v>0</v>
      </c>
      <c r="I285" s="34">
        <f t="shared" si="150"/>
        <v>0</v>
      </c>
      <c r="J285" s="34">
        <f t="shared" si="150"/>
        <v>0</v>
      </c>
      <c r="K285" s="34">
        <f t="shared" si="150"/>
        <v>0</v>
      </c>
      <c r="L285" s="34">
        <f t="shared" si="150"/>
        <v>0</v>
      </c>
      <c r="M285" s="34">
        <f t="shared" si="150"/>
        <v>-14808.824119999999</v>
      </c>
      <c r="N285" s="34">
        <f t="shared" si="150"/>
        <v>-14808.824119999999</v>
      </c>
      <c r="O285" s="34">
        <f t="shared" si="150"/>
        <v>0</v>
      </c>
    </row>
    <row r="286" spans="1:15" x14ac:dyDescent="0.25">
      <c r="A286" s="31" t="s">
        <v>525</v>
      </c>
      <c r="B286" s="31"/>
      <c r="C286" s="31"/>
      <c r="D286" s="31"/>
      <c r="E286" s="32" t="s">
        <v>522</v>
      </c>
      <c r="F286" s="33"/>
      <c r="G286" s="34">
        <f>SUM(G285)</f>
        <v>0</v>
      </c>
      <c r="H286" s="34">
        <f t="shared" si="150"/>
        <v>0</v>
      </c>
      <c r="I286" s="34">
        <f t="shared" si="150"/>
        <v>0</v>
      </c>
      <c r="J286" s="34">
        <f t="shared" si="150"/>
        <v>0</v>
      </c>
      <c r="K286" s="34">
        <f t="shared" si="150"/>
        <v>0</v>
      </c>
      <c r="L286" s="34">
        <f t="shared" si="150"/>
        <v>0</v>
      </c>
      <c r="M286" s="34">
        <f t="shared" si="150"/>
        <v>-14808.824119999999</v>
      </c>
      <c r="N286" s="34">
        <f t="shared" si="150"/>
        <v>-14808.824119999999</v>
      </c>
      <c r="O286" s="34">
        <f t="shared" si="150"/>
        <v>0</v>
      </c>
    </row>
    <row r="287" spans="1:15" x14ac:dyDescent="0.25">
      <c r="A287" s="31"/>
      <c r="B287" s="31"/>
      <c r="C287" s="31"/>
      <c r="D287" s="31"/>
      <c r="E287" s="32" t="s">
        <v>526</v>
      </c>
      <c r="F287" s="33"/>
      <c r="G287" s="34">
        <v>0</v>
      </c>
      <c r="H287" s="34">
        <v>0</v>
      </c>
      <c r="I287" s="34">
        <v>0</v>
      </c>
      <c r="J287" s="34">
        <v>0</v>
      </c>
      <c r="K287" s="34">
        <v>0</v>
      </c>
      <c r="L287" s="34">
        <v>0</v>
      </c>
      <c r="M287" s="34">
        <f>SUM(M286,M283)</f>
        <v>282745.34497999994</v>
      </c>
      <c r="N287" s="34">
        <f>SUM(N286,N283)</f>
        <v>282745.34497999994</v>
      </c>
      <c r="O287" s="34">
        <v>0</v>
      </c>
    </row>
    <row r="288" spans="1:15" x14ac:dyDescent="0.25">
      <c r="A288" s="31"/>
      <c r="B288" s="31"/>
      <c r="C288" s="31"/>
      <c r="D288" s="31"/>
      <c r="E288" s="32" t="s">
        <v>527</v>
      </c>
      <c r="F288" s="33"/>
      <c r="G288" s="34">
        <v>0</v>
      </c>
      <c r="H288" s="34">
        <v>0</v>
      </c>
      <c r="I288" s="34">
        <v>0</v>
      </c>
      <c r="J288" s="34">
        <v>0</v>
      </c>
      <c r="K288" s="34">
        <v>0</v>
      </c>
      <c r="L288" s="34">
        <v>0</v>
      </c>
      <c r="M288" s="34">
        <f>SUM(M287)</f>
        <v>282745.34497999994</v>
      </c>
      <c r="N288" s="34">
        <f>SUM(N287)</f>
        <v>282745.34497999994</v>
      </c>
      <c r="O288" s="34">
        <v>0</v>
      </c>
    </row>
    <row r="289" spans="1:15" x14ac:dyDescent="0.25">
      <c r="A289" s="31"/>
      <c r="B289" s="31"/>
      <c r="C289" s="31"/>
      <c r="D289" s="31"/>
      <c r="E289" s="32" t="s">
        <v>528</v>
      </c>
      <c r="F289" s="33"/>
      <c r="G289" s="34">
        <f>SUM(G287,G276,)</f>
        <v>91374045.063109994</v>
      </c>
      <c r="H289" s="34">
        <f t="shared" ref="H289:O289" si="151">SUM(H287,H276,)</f>
        <v>48412098.991760001</v>
      </c>
      <c r="I289" s="34">
        <f t="shared" si="151"/>
        <v>42961946.071350001</v>
      </c>
      <c r="J289" s="34">
        <f t="shared" si="151"/>
        <v>91270108.719109997</v>
      </c>
      <c r="K289" s="34">
        <f t="shared" si="151"/>
        <v>48276313.433769993</v>
      </c>
      <c r="L289" s="34">
        <f t="shared" si="151"/>
        <v>42993795.285340004</v>
      </c>
      <c r="M289" s="34">
        <f t="shared" si="151"/>
        <v>2336759.3433699999</v>
      </c>
      <c r="N289" s="34">
        <f t="shared" si="151"/>
        <v>1791302.17478</v>
      </c>
      <c r="O289" s="34">
        <f t="shared" si="151"/>
        <v>545457.16859000002</v>
      </c>
    </row>
    <row r="290" spans="1:15" ht="22.5" x14ac:dyDescent="0.25">
      <c r="A290" s="27" t="s">
        <v>529</v>
      </c>
      <c r="B290" s="27" t="s">
        <v>530</v>
      </c>
      <c r="C290" s="27" t="s">
        <v>531</v>
      </c>
      <c r="D290" s="27" t="s">
        <v>532</v>
      </c>
      <c r="E290" s="28" t="s">
        <v>532</v>
      </c>
      <c r="F290" s="29" t="s">
        <v>51</v>
      </c>
      <c r="G290" s="30">
        <f t="shared" ref="G290:G291" si="152">SUM(H290:I290)</f>
        <v>0</v>
      </c>
      <c r="H290" s="30">
        <v>0</v>
      </c>
      <c r="I290" s="30">
        <v>0</v>
      </c>
      <c r="J290" s="30">
        <f t="shared" ref="J290:J291" si="153">SUM(K290:L290)</f>
        <v>2.9062800000000002</v>
      </c>
      <c r="K290" s="30">
        <v>2.9062800000000002</v>
      </c>
      <c r="L290" s="30">
        <v>0</v>
      </c>
      <c r="M290" s="30">
        <f t="shared" ref="M290:M291" si="154">SUM(N290:O290)</f>
        <v>2.9062800000000002</v>
      </c>
      <c r="N290" s="30">
        <v>2.9062800000000002</v>
      </c>
      <c r="O290" s="30">
        <v>0</v>
      </c>
    </row>
    <row r="291" spans="1:15" ht="22.5" x14ac:dyDescent="0.25">
      <c r="A291" s="27" t="s">
        <v>529</v>
      </c>
      <c r="B291" s="27" t="s">
        <v>530</v>
      </c>
      <c r="C291" s="27" t="s">
        <v>533</v>
      </c>
      <c r="D291" s="27" t="s">
        <v>534</v>
      </c>
      <c r="E291" s="28" t="s">
        <v>534</v>
      </c>
      <c r="F291" s="29" t="s">
        <v>51</v>
      </c>
      <c r="G291" s="30">
        <f t="shared" si="152"/>
        <v>0</v>
      </c>
      <c r="H291" s="30">
        <v>0</v>
      </c>
      <c r="I291" s="30">
        <v>0</v>
      </c>
      <c r="J291" s="30">
        <f t="shared" si="153"/>
        <v>101.85617000000001</v>
      </c>
      <c r="K291" s="30">
        <v>101.85617000000001</v>
      </c>
      <c r="L291" s="30">
        <v>0</v>
      </c>
      <c r="M291" s="30">
        <f t="shared" si="154"/>
        <v>101.85617000000001</v>
      </c>
      <c r="N291" s="30">
        <v>101.85617000000001</v>
      </c>
      <c r="O291" s="30">
        <v>0</v>
      </c>
    </row>
    <row r="292" spans="1:15" x14ac:dyDescent="0.25">
      <c r="A292" s="27" t="s">
        <v>529</v>
      </c>
      <c r="B292" s="27" t="s">
        <v>530</v>
      </c>
      <c r="C292" s="31" t="s">
        <v>535</v>
      </c>
      <c r="D292" s="31"/>
      <c r="E292" s="32" t="s">
        <v>530</v>
      </c>
      <c r="F292" s="33"/>
      <c r="G292" s="34">
        <f>SUM(G290:G291)</f>
        <v>0</v>
      </c>
      <c r="H292" s="34">
        <f t="shared" ref="H292:O292" si="155">SUM(H290:H291)</f>
        <v>0</v>
      </c>
      <c r="I292" s="34">
        <f t="shared" si="155"/>
        <v>0</v>
      </c>
      <c r="J292" s="34">
        <f t="shared" si="155"/>
        <v>104.76245</v>
      </c>
      <c r="K292" s="34">
        <f t="shared" si="155"/>
        <v>104.76245</v>
      </c>
      <c r="L292" s="34">
        <f t="shared" si="155"/>
        <v>0</v>
      </c>
      <c r="M292" s="34">
        <f t="shared" si="155"/>
        <v>104.76245</v>
      </c>
      <c r="N292" s="34">
        <f t="shared" si="155"/>
        <v>104.76245</v>
      </c>
      <c r="O292" s="34">
        <f t="shared" si="155"/>
        <v>0</v>
      </c>
    </row>
    <row r="293" spans="1:15" ht="22.5" x14ac:dyDescent="0.25">
      <c r="A293" s="27" t="s">
        <v>536</v>
      </c>
      <c r="B293" s="27" t="s">
        <v>537</v>
      </c>
      <c r="C293" s="27" t="s">
        <v>538</v>
      </c>
      <c r="D293" s="27" t="s">
        <v>539</v>
      </c>
      <c r="E293" s="28" t="s">
        <v>539</v>
      </c>
      <c r="F293" s="29" t="s">
        <v>51</v>
      </c>
      <c r="G293" s="30">
        <f>SUM(H293:I293)</f>
        <v>0</v>
      </c>
      <c r="H293" s="30">
        <v>0</v>
      </c>
      <c r="I293" s="30">
        <v>0</v>
      </c>
      <c r="J293" s="30">
        <f>SUM(K293:L293)</f>
        <v>781.57159999999999</v>
      </c>
      <c r="K293" s="30">
        <v>781.57159999999999</v>
      </c>
      <c r="L293" s="30">
        <v>0</v>
      </c>
      <c r="M293" s="30">
        <f>SUM(N293:O293)</f>
        <v>781.57159999999999</v>
      </c>
      <c r="N293" s="30">
        <v>781.57159999999999</v>
      </c>
      <c r="O293" s="30">
        <v>0</v>
      </c>
    </row>
    <row r="294" spans="1:15" ht="22.5" x14ac:dyDescent="0.25">
      <c r="A294" s="27" t="s">
        <v>536</v>
      </c>
      <c r="B294" s="27" t="s">
        <v>537</v>
      </c>
      <c r="C294" s="27" t="s">
        <v>540</v>
      </c>
      <c r="D294" s="27" t="s">
        <v>541</v>
      </c>
      <c r="E294" s="28" t="s">
        <v>541</v>
      </c>
      <c r="F294" s="29" t="s">
        <v>51</v>
      </c>
      <c r="G294" s="30">
        <f t="shared" ref="G294:G296" si="156">SUM(H294:I294)</f>
        <v>0</v>
      </c>
      <c r="H294" s="30">
        <v>0</v>
      </c>
      <c r="I294" s="30">
        <v>0</v>
      </c>
      <c r="J294" s="30">
        <f t="shared" ref="J294:J296" si="157">SUM(K294:L294)</f>
        <v>7.0536199999999996</v>
      </c>
      <c r="K294" s="30">
        <v>7.0536199999999996</v>
      </c>
      <c r="L294" s="30">
        <v>0</v>
      </c>
      <c r="M294" s="30">
        <f t="shared" ref="M294:M296" si="158">SUM(N294:O294)</f>
        <v>7.0536199999999996</v>
      </c>
      <c r="N294" s="30">
        <v>7.0536199999999996</v>
      </c>
      <c r="O294" s="30">
        <v>0</v>
      </c>
    </row>
    <row r="295" spans="1:15" ht="22.5" x14ac:dyDescent="0.25">
      <c r="A295" s="27" t="s">
        <v>536</v>
      </c>
      <c r="B295" s="27" t="s">
        <v>537</v>
      </c>
      <c r="C295" s="27" t="s">
        <v>542</v>
      </c>
      <c r="D295" s="27" t="s">
        <v>543</v>
      </c>
      <c r="E295" s="28" t="s">
        <v>543</v>
      </c>
      <c r="F295" s="29" t="s">
        <v>51</v>
      </c>
      <c r="G295" s="30">
        <f t="shared" si="156"/>
        <v>170.42238</v>
      </c>
      <c r="H295" s="30">
        <v>170.42238</v>
      </c>
      <c r="I295" s="30">
        <v>0</v>
      </c>
      <c r="J295" s="30">
        <f t="shared" si="157"/>
        <v>12076.574350000001</v>
      </c>
      <c r="K295" s="30">
        <v>12076.574350000001</v>
      </c>
      <c r="L295" s="30">
        <v>0</v>
      </c>
      <c r="M295" s="30">
        <f t="shared" si="158"/>
        <v>11906.151970000001</v>
      </c>
      <c r="N295" s="30">
        <v>11906.151970000001</v>
      </c>
      <c r="O295" s="30">
        <v>0</v>
      </c>
    </row>
    <row r="296" spans="1:15" ht="22.5" x14ac:dyDescent="0.25">
      <c r="A296" s="27" t="s">
        <v>536</v>
      </c>
      <c r="B296" s="27" t="s">
        <v>537</v>
      </c>
      <c r="C296" s="27" t="s">
        <v>544</v>
      </c>
      <c r="D296" s="27" t="s">
        <v>545</v>
      </c>
      <c r="E296" s="28" t="s">
        <v>545</v>
      </c>
      <c r="F296" s="29" t="s">
        <v>51</v>
      </c>
      <c r="G296" s="30">
        <f t="shared" si="156"/>
        <v>0</v>
      </c>
      <c r="H296" s="30">
        <v>0</v>
      </c>
      <c r="I296" s="30">
        <v>0</v>
      </c>
      <c r="J296" s="30">
        <f t="shared" si="157"/>
        <v>0.93164999999999998</v>
      </c>
      <c r="K296" s="30">
        <v>0.93164999999999998</v>
      </c>
      <c r="L296" s="30">
        <v>0</v>
      </c>
      <c r="M296" s="30">
        <f t="shared" si="158"/>
        <v>0.93164999999999998</v>
      </c>
      <c r="N296" s="30">
        <v>0.93164999999999998</v>
      </c>
      <c r="O296" s="30">
        <v>0</v>
      </c>
    </row>
    <row r="297" spans="1:15" ht="22.5" x14ac:dyDescent="0.25">
      <c r="A297" s="27" t="s">
        <v>536</v>
      </c>
      <c r="B297" s="27" t="s">
        <v>537</v>
      </c>
      <c r="C297" s="31" t="s">
        <v>546</v>
      </c>
      <c r="D297" s="31"/>
      <c r="E297" s="32" t="s">
        <v>537</v>
      </c>
      <c r="F297" s="33"/>
      <c r="G297" s="34">
        <f>SUM(G293:G296)</f>
        <v>170.42238</v>
      </c>
      <c r="H297" s="34">
        <f>SUM(H293:H296)</f>
        <v>170.42238</v>
      </c>
      <c r="I297" s="34">
        <f>SUM(I293:I296)</f>
        <v>0</v>
      </c>
      <c r="J297" s="34">
        <f>SUM(J293:J296)</f>
        <v>12866.131220000001</v>
      </c>
      <c r="K297" s="34">
        <f>SUM(K293:K296)</f>
        <v>12866.131220000001</v>
      </c>
      <c r="L297" s="34">
        <f>SUM(L293:L296)</f>
        <v>0</v>
      </c>
      <c r="M297" s="34">
        <f>SUM(M293:M296)</f>
        <v>12695.708840000001</v>
      </c>
      <c r="N297" s="34">
        <f>SUM(N293:N296)</f>
        <v>12695.708840000001</v>
      </c>
      <c r="O297" s="34">
        <f>SUM(O293:O296)</f>
        <v>0</v>
      </c>
    </row>
    <row r="298" spans="1:15" ht="22.5" x14ac:dyDescent="0.25">
      <c r="A298" s="27" t="s">
        <v>547</v>
      </c>
      <c r="B298" s="27" t="s">
        <v>548</v>
      </c>
      <c r="C298" s="27" t="s">
        <v>549</v>
      </c>
      <c r="D298" s="27" t="s">
        <v>550</v>
      </c>
      <c r="E298" s="28" t="s">
        <v>550</v>
      </c>
      <c r="F298" s="29" t="s">
        <v>51</v>
      </c>
      <c r="G298" s="30">
        <f>SUM(H298:I298)</f>
        <v>0</v>
      </c>
      <c r="H298" s="30">
        <v>0</v>
      </c>
      <c r="I298" s="30">
        <v>0</v>
      </c>
      <c r="J298" s="30">
        <f>SUM(K298:L298)</f>
        <v>1646.2584099999999</v>
      </c>
      <c r="K298" s="30">
        <v>1646.2584099999999</v>
      </c>
      <c r="L298" s="30">
        <v>0</v>
      </c>
      <c r="M298" s="30">
        <f>SUM(N298:O298)</f>
        <v>1646.2584099999999</v>
      </c>
      <c r="N298" s="30">
        <v>1646.2584099999999</v>
      </c>
      <c r="O298" s="30">
        <v>0</v>
      </c>
    </row>
    <row r="299" spans="1:15" ht="22.5" x14ac:dyDescent="0.25">
      <c r="A299" s="27" t="s">
        <v>547</v>
      </c>
      <c r="B299" s="27" t="s">
        <v>548</v>
      </c>
      <c r="C299" s="27" t="s">
        <v>551</v>
      </c>
      <c r="D299" s="27" t="s">
        <v>552</v>
      </c>
      <c r="E299" s="28" t="s">
        <v>552</v>
      </c>
      <c r="F299" s="29" t="s">
        <v>51</v>
      </c>
      <c r="G299" s="30">
        <f t="shared" ref="G299:G300" si="159">SUM(H299:I299)</f>
        <v>149.41059000000001</v>
      </c>
      <c r="H299" s="30">
        <v>149.41059000000001</v>
      </c>
      <c r="I299" s="30">
        <v>0</v>
      </c>
      <c r="J299" s="30">
        <f t="shared" ref="J299:J300" si="160">SUM(K299:L299)</f>
        <v>3239.0271699999998</v>
      </c>
      <c r="K299" s="30">
        <v>3239.0271699999998</v>
      </c>
      <c r="L299" s="30">
        <v>0</v>
      </c>
      <c r="M299" s="30">
        <f t="shared" ref="M299:M300" si="161">SUM(N299:O299)</f>
        <v>3089.6165799999999</v>
      </c>
      <c r="N299" s="30">
        <v>3089.6165799999999</v>
      </c>
      <c r="O299" s="30">
        <v>0</v>
      </c>
    </row>
    <row r="300" spans="1:15" ht="22.5" x14ac:dyDescent="0.25">
      <c r="A300" s="27" t="s">
        <v>547</v>
      </c>
      <c r="B300" s="27" t="s">
        <v>548</v>
      </c>
      <c r="C300" s="27" t="s">
        <v>553</v>
      </c>
      <c r="D300" s="27" t="s">
        <v>554</v>
      </c>
      <c r="E300" s="28" t="s">
        <v>554</v>
      </c>
      <c r="F300" s="29" t="s">
        <v>51</v>
      </c>
      <c r="G300" s="30">
        <f t="shared" si="159"/>
        <v>17.875499999999999</v>
      </c>
      <c r="H300" s="30">
        <v>17.875499999999999</v>
      </c>
      <c r="I300" s="30">
        <v>0</v>
      </c>
      <c r="J300" s="30">
        <f t="shared" si="160"/>
        <v>2965.01287</v>
      </c>
      <c r="K300" s="30">
        <v>2965.01287</v>
      </c>
      <c r="L300" s="30">
        <v>0</v>
      </c>
      <c r="M300" s="30">
        <f t="shared" si="161"/>
        <v>2947.1373699999999</v>
      </c>
      <c r="N300" s="30">
        <v>2947.1373699999999</v>
      </c>
      <c r="O300" s="30">
        <v>0</v>
      </c>
    </row>
    <row r="301" spans="1:15" ht="22.5" x14ac:dyDescent="0.25">
      <c r="A301" s="27" t="s">
        <v>547</v>
      </c>
      <c r="B301" s="27" t="s">
        <v>548</v>
      </c>
      <c r="C301" s="31" t="s">
        <v>555</v>
      </c>
      <c r="D301" s="31"/>
      <c r="E301" s="32" t="s">
        <v>548</v>
      </c>
      <c r="F301" s="33"/>
      <c r="G301" s="34">
        <f>SUM(G298:G300)</f>
        <v>167.28609</v>
      </c>
      <c r="H301" s="34">
        <f t="shared" ref="H301:O301" si="162">SUM(H298:H300)</f>
        <v>167.28609</v>
      </c>
      <c r="I301" s="34">
        <f t="shared" si="162"/>
        <v>0</v>
      </c>
      <c r="J301" s="34">
        <f t="shared" si="162"/>
        <v>7850.2984500000002</v>
      </c>
      <c r="K301" s="34">
        <f t="shared" si="162"/>
        <v>7850.2984500000002</v>
      </c>
      <c r="L301" s="34">
        <f t="shared" si="162"/>
        <v>0</v>
      </c>
      <c r="M301" s="34">
        <f t="shared" si="162"/>
        <v>7683.0123600000006</v>
      </c>
      <c r="N301" s="34">
        <f t="shared" si="162"/>
        <v>7683.0123600000006</v>
      </c>
      <c r="O301" s="34">
        <f t="shared" si="162"/>
        <v>0</v>
      </c>
    </row>
    <row r="302" spans="1:15" x14ac:dyDescent="0.25">
      <c r="A302" s="31" t="s">
        <v>556</v>
      </c>
      <c r="B302" s="31"/>
      <c r="C302" s="31"/>
      <c r="D302" s="31"/>
      <c r="E302" s="32" t="s">
        <v>557</v>
      </c>
      <c r="F302" s="33"/>
      <c r="G302" s="34">
        <f>SUM(G301,G297,G292)</f>
        <v>337.70847000000003</v>
      </c>
      <c r="H302" s="34">
        <f>SUM(H301,H297,H292)</f>
        <v>337.70847000000003</v>
      </c>
      <c r="I302" s="34">
        <f>SUM(I301,I297,I292)</f>
        <v>0</v>
      </c>
      <c r="J302" s="34">
        <f>SUM(J301,J297,J292)</f>
        <v>20821.19212</v>
      </c>
      <c r="K302" s="34">
        <f>SUM(K301,K297,K292)</f>
        <v>20821.19212</v>
      </c>
      <c r="L302" s="34">
        <f>SUM(L301,L297,L292)</f>
        <v>0</v>
      </c>
      <c r="M302" s="34">
        <f>SUM(M301,M297,M292)</f>
        <v>20483.483649999998</v>
      </c>
      <c r="N302" s="34">
        <f>SUM(N301,N297,N292)</f>
        <v>20483.483649999998</v>
      </c>
      <c r="O302" s="34">
        <f>SUM(O301,O297,O292)</f>
        <v>0</v>
      </c>
    </row>
    <row r="303" spans="1:15" ht="33.75" x14ac:dyDescent="0.25">
      <c r="A303" s="36">
        <v>612</v>
      </c>
      <c r="B303" s="36"/>
      <c r="C303" s="36">
        <v>6120</v>
      </c>
      <c r="D303" s="36"/>
      <c r="E303" s="28" t="s">
        <v>558</v>
      </c>
      <c r="F303" s="29" t="s">
        <v>51</v>
      </c>
      <c r="G303" s="34">
        <f>SUM(H303:I303)</f>
        <v>0</v>
      </c>
      <c r="H303" s="34">
        <v>0</v>
      </c>
      <c r="I303" s="34">
        <v>0</v>
      </c>
      <c r="J303" s="34">
        <f>SUM(K303:L303)</f>
        <v>3478.7602900000002</v>
      </c>
      <c r="K303" s="34">
        <v>3478.7602900000002</v>
      </c>
      <c r="L303" s="34">
        <v>0</v>
      </c>
      <c r="M303" s="34">
        <f>SUM(N303:O303)</f>
        <v>3478.7602900000002</v>
      </c>
      <c r="N303" s="34">
        <v>3478.7602900000002</v>
      </c>
      <c r="O303" s="34">
        <v>0</v>
      </c>
    </row>
    <row r="304" spans="1:15" ht="33.75" x14ac:dyDescent="0.25">
      <c r="A304" s="36">
        <v>612</v>
      </c>
      <c r="B304" s="36"/>
      <c r="C304" s="36">
        <v>6126</v>
      </c>
      <c r="D304" s="36"/>
      <c r="E304" s="28" t="s">
        <v>559</v>
      </c>
      <c r="F304" s="29" t="s">
        <v>51</v>
      </c>
      <c r="G304" s="34">
        <f t="shared" ref="G304:G305" si="163">SUM(H304:I304)</f>
        <v>0</v>
      </c>
      <c r="H304" s="34">
        <v>0</v>
      </c>
      <c r="I304" s="34">
        <v>0</v>
      </c>
      <c r="J304" s="34">
        <f t="shared" ref="J304:J305" si="164">SUM(K304:L304)</f>
        <v>78.766949999999994</v>
      </c>
      <c r="K304" s="34">
        <v>78.766949999999994</v>
      </c>
      <c r="L304" s="34">
        <v>0</v>
      </c>
      <c r="M304" s="34">
        <f t="shared" ref="M304:M305" si="165">SUM(N304:O304)</f>
        <v>78.766949999999994</v>
      </c>
      <c r="N304" s="34">
        <v>78.766949999999994</v>
      </c>
      <c r="O304" s="34">
        <v>0</v>
      </c>
    </row>
    <row r="305" spans="1:15" ht="22.5" x14ac:dyDescent="0.25">
      <c r="A305" s="36">
        <v>612</v>
      </c>
      <c r="B305" s="36"/>
      <c r="C305" s="36">
        <v>6128</v>
      </c>
      <c r="D305" s="36"/>
      <c r="E305" s="28" t="s">
        <v>560</v>
      </c>
      <c r="F305" s="29" t="s">
        <v>51</v>
      </c>
      <c r="G305" s="34">
        <f t="shared" si="163"/>
        <v>0.29336000000000001</v>
      </c>
      <c r="H305" s="34">
        <v>0.29336000000000001</v>
      </c>
      <c r="I305" s="34">
        <v>0</v>
      </c>
      <c r="J305" s="34">
        <f t="shared" si="164"/>
        <v>1068.44579</v>
      </c>
      <c r="K305" s="34">
        <v>1068.44579</v>
      </c>
      <c r="L305" s="34">
        <v>0</v>
      </c>
      <c r="M305" s="34">
        <f t="shared" si="165"/>
        <v>1068.1524300000001</v>
      </c>
      <c r="N305" s="34">
        <v>1068.1524300000001</v>
      </c>
      <c r="O305" s="34">
        <v>0</v>
      </c>
    </row>
    <row r="306" spans="1:15" x14ac:dyDescent="0.25">
      <c r="A306" s="36">
        <v>612</v>
      </c>
      <c r="B306" s="36"/>
      <c r="C306" s="36" t="s">
        <v>561</v>
      </c>
      <c r="D306" s="36"/>
      <c r="E306" s="32" t="s">
        <v>562</v>
      </c>
      <c r="F306" s="33"/>
      <c r="G306" s="34">
        <f>SUM(G303:G305)</f>
        <v>0.29336000000000001</v>
      </c>
      <c r="H306" s="34">
        <f t="shared" ref="H306:O306" si="166">SUM(H303:H305)</f>
        <v>0.29336000000000001</v>
      </c>
      <c r="I306" s="34">
        <f t="shared" si="166"/>
        <v>0</v>
      </c>
      <c r="J306" s="34">
        <f t="shared" si="166"/>
        <v>4625.9730300000001</v>
      </c>
      <c r="K306" s="34">
        <f t="shared" si="166"/>
        <v>4625.9730300000001</v>
      </c>
      <c r="L306" s="34">
        <f t="shared" si="166"/>
        <v>0</v>
      </c>
      <c r="M306" s="34">
        <f t="shared" si="166"/>
        <v>4625.6796700000004</v>
      </c>
      <c r="N306" s="34">
        <f t="shared" si="166"/>
        <v>4625.6796700000004</v>
      </c>
      <c r="O306" s="34">
        <f t="shared" si="166"/>
        <v>0</v>
      </c>
    </row>
    <row r="307" spans="1:15" x14ac:dyDescent="0.25">
      <c r="A307" s="36" t="s">
        <v>563</v>
      </c>
      <c r="B307" s="36"/>
      <c r="C307" s="36"/>
      <c r="D307" s="36"/>
      <c r="E307" s="32" t="s">
        <v>557</v>
      </c>
      <c r="F307" s="33"/>
      <c r="G307" s="34">
        <f>SUM(G306)</f>
        <v>0.29336000000000001</v>
      </c>
      <c r="H307" s="34">
        <f t="shared" ref="H307:O307" si="167">SUM(H306)</f>
        <v>0.29336000000000001</v>
      </c>
      <c r="I307" s="34">
        <f t="shared" si="167"/>
        <v>0</v>
      </c>
      <c r="J307" s="34">
        <f t="shared" si="167"/>
        <v>4625.9730300000001</v>
      </c>
      <c r="K307" s="34">
        <f t="shared" si="167"/>
        <v>4625.9730300000001</v>
      </c>
      <c r="L307" s="34">
        <f t="shared" si="167"/>
        <v>0</v>
      </c>
      <c r="M307" s="34">
        <f t="shared" si="167"/>
        <v>4625.6796700000004</v>
      </c>
      <c r="N307" s="34">
        <f t="shared" si="167"/>
        <v>4625.6796700000004</v>
      </c>
      <c r="O307" s="34">
        <f t="shared" si="167"/>
        <v>0</v>
      </c>
    </row>
    <row r="308" spans="1:15" x14ac:dyDescent="0.25">
      <c r="A308" s="27" t="s">
        <v>564</v>
      </c>
      <c r="B308" s="27" t="s">
        <v>565</v>
      </c>
      <c r="C308" s="27" t="s">
        <v>566</v>
      </c>
      <c r="D308" s="27" t="s">
        <v>567</v>
      </c>
      <c r="E308" s="28" t="s">
        <v>567</v>
      </c>
      <c r="F308" s="29" t="s">
        <v>16</v>
      </c>
      <c r="G308" s="30">
        <f>SUM(H308:I308)</f>
        <v>0</v>
      </c>
      <c r="H308" s="30">
        <v>0</v>
      </c>
      <c r="I308" s="30">
        <v>0</v>
      </c>
      <c r="J308" s="30">
        <f>SUM(K308:L308)</f>
        <v>0</v>
      </c>
      <c r="K308" s="30">
        <v>0</v>
      </c>
      <c r="L308" s="30">
        <v>0</v>
      </c>
      <c r="M308" s="30">
        <f>SUM(N308:O308)</f>
        <v>-546.87496999999996</v>
      </c>
      <c r="N308" s="30">
        <v>-546.87496999999996</v>
      </c>
      <c r="O308" s="30">
        <v>0</v>
      </c>
    </row>
    <row r="309" spans="1:15" x14ac:dyDescent="0.25">
      <c r="A309" s="27" t="s">
        <v>564</v>
      </c>
      <c r="B309" s="27" t="s">
        <v>565</v>
      </c>
      <c r="C309" s="27" t="s">
        <v>566</v>
      </c>
      <c r="D309" s="27" t="s">
        <v>567</v>
      </c>
      <c r="E309" s="28" t="s">
        <v>567</v>
      </c>
      <c r="F309" s="29" t="s">
        <v>51</v>
      </c>
      <c r="G309" s="30">
        <f t="shared" ref="G309:G311" si="168">SUM(H309:I309)</f>
        <v>75545.069799999997</v>
      </c>
      <c r="H309" s="30">
        <v>75545.069799999997</v>
      </c>
      <c r="I309" s="30">
        <v>0</v>
      </c>
      <c r="J309" s="30">
        <f t="shared" ref="J309:J311" si="169">SUM(K309:L309)</f>
        <v>76038.06508</v>
      </c>
      <c r="K309" s="30">
        <v>76038.06508</v>
      </c>
      <c r="L309" s="30">
        <v>0</v>
      </c>
      <c r="M309" s="30">
        <f t="shared" ref="M309:M311" si="170">SUM(N309:O309)</f>
        <v>1039.8702499999999</v>
      </c>
      <c r="N309" s="30">
        <v>1039.8702499999999</v>
      </c>
      <c r="O309" s="30">
        <v>0</v>
      </c>
    </row>
    <row r="310" spans="1:15" x14ac:dyDescent="0.25">
      <c r="A310" s="27" t="s">
        <v>564</v>
      </c>
      <c r="B310" s="27" t="s">
        <v>565</v>
      </c>
      <c r="C310" s="27">
        <v>6206</v>
      </c>
      <c r="D310" s="27" t="s">
        <v>568</v>
      </c>
      <c r="E310" s="39" t="s">
        <v>569</v>
      </c>
      <c r="F310" s="29" t="s">
        <v>16</v>
      </c>
      <c r="G310" s="30">
        <f t="shared" si="168"/>
        <v>4.0080600000000004</v>
      </c>
      <c r="H310" s="30">
        <v>4.0080600000000004</v>
      </c>
      <c r="I310" s="30">
        <v>0</v>
      </c>
      <c r="J310" s="30">
        <f t="shared" si="169"/>
        <v>0</v>
      </c>
      <c r="K310" s="30">
        <v>0</v>
      </c>
      <c r="L310" s="30">
        <v>0</v>
      </c>
      <c r="M310" s="30">
        <f t="shared" si="170"/>
        <v>-4.0080600000000004</v>
      </c>
      <c r="N310" s="30">
        <v>-4.0080600000000004</v>
      </c>
      <c r="O310" s="30">
        <v>0</v>
      </c>
    </row>
    <row r="311" spans="1:15" x14ac:dyDescent="0.25">
      <c r="A311" s="27" t="s">
        <v>564</v>
      </c>
      <c r="B311" s="27" t="s">
        <v>565</v>
      </c>
      <c r="C311" s="27">
        <v>6208</v>
      </c>
      <c r="D311" s="27" t="s">
        <v>570</v>
      </c>
      <c r="E311" s="28" t="s">
        <v>568</v>
      </c>
      <c r="F311" s="29" t="s">
        <v>51</v>
      </c>
      <c r="G311" s="30">
        <f t="shared" si="168"/>
        <v>14259.79429</v>
      </c>
      <c r="H311" s="30">
        <v>14259.79429</v>
      </c>
      <c r="I311" s="30">
        <v>0</v>
      </c>
      <c r="J311" s="30">
        <f t="shared" si="169"/>
        <v>14857.22287</v>
      </c>
      <c r="K311" s="30">
        <v>14857.22287</v>
      </c>
      <c r="L311" s="30">
        <v>0</v>
      </c>
      <c r="M311" s="30">
        <f t="shared" si="170"/>
        <v>597.42858000000001</v>
      </c>
      <c r="N311" s="30">
        <v>597.42858000000001</v>
      </c>
      <c r="O311" s="30">
        <v>0</v>
      </c>
    </row>
    <row r="312" spans="1:15" x14ac:dyDescent="0.25">
      <c r="A312" s="27" t="s">
        <v>564</v>
      </c>
      <c r="B312" s="27" t="s">
        <v>565</v>
      </c>
      <c r="C312" s="31" t="s">
        <v>571</v>
      </c>
      <c r="D312" s="31"/>
      <c r="E312" s="32" t="s">
        <v>565</v>
      </c>
      <c r="F312" s="33"/>
      <c r="G312" s="34">
        <f>SUM(G308:G311)</f>
        <v>89808.872149999996</v>
      </c>
      <c r="H312" s="34">
        <f t="shared" ref="H312:O312" si="171">SUM(H308:H311)</f>
        <v>89808.872149999996</v>
      </c>
      <c r="I312" s="34">
        <f t="shared" si="171"/>
        <v>0</v>
      </c>
      <c r="J312" s="34">
        <f t="shared" si="171"/>
        <v>90895.287949999998</v>
      </c>
      <c r="K312" s="34">
        <f t="shared" si="171"/>
        <v>90895.287949999998</v>
      </c>
      <c r="L312" s="34">
        <f t="shared" si="171"/>
        <v>0</v>
      </c>
      <c r="M312" s="34">
        <f t="shared" si="171"/>
        <v>1086.4158</v>
      </c>
      <c r="N312" s="34">
        <f t="shared" si="171"/>
        <v>1086.4158</v>
      </c>
      <c r="O312" s="34">
        <f t="shared" si="171"/>
        <v>0</v>
      </c>
    </row>
    <row r="313" spans="1:15" x14ac:dyDescent="0.25">
      <c r="A313" s="27" t="s">
        <v>572</v>
      </c>
      <c r="B313" s="27" t="s">
        <v>573</v>
      </c>
      <c r="C313" s="27" t="s">
        <v>574</v>
      </c>
      <c r="D313" s="27" t="s">
        <v>575</v>
      </c>
      <c r="E313" s="28" t="s">
        <v>575</v>
      </c>
      <c r="F313" s="29" t="s">
        <v>51</v>
      </c>
      <c r="G313" s="30">
        <f t="shared" ref="G313:G314" si="172">SUM(H313:I313)</f>
        <v>43837.460189999998</v>
      </c>
      <c r="H313" s="30">
        <v>43837.460189999998</v>
      </c>
      <c r="I313" s="30">
        <v>0</v>
      </c>
      <c r="J313" s="30">
        <f t="shared" ref="J313:J314" si="173">SUM(K313:L313)</f>
        <v>46866.540739999997</v>
      </c>
      <c r="K313" s="30">
        <v>46866.540739999997</v>
      </c>
      <c r="L313" s="30">
        <v>0</v>
      </c>
      <c r="M313" s="30">
        <f t="shared" ref="M313:M314" si="174">SUM(N313:O313)</f>
        <v>3029.0805500000001</v>
      </c>
      <c r="N313" s="30">
        <v>3029.0805500000001</v>
      </c>
      <c r="O313" s="30">
        <v>0</v>
      </c>
    </row>
    <row r="314" spans="1:15" x14ac:dyDescent="0.25">
      <c r="A314" s="27" t="s">
        <v>572</v>
      </c>
      <c r="B314" s="27" t="s">
        <v>573</v>
      </c>
      <c r="C314" s="27" t="s">
        <v>576</v>
      </c>
      <c r="D314" s="27" t="s">
        <v>577</v>
      </c>
      <c r="E314" s="28" t="s">
        <v>577</v>
      </c>
      <c r="F314" s="29" t="s">
        <v>51</v>
      </c>
      <c r="G314" s="30">
        <f t="shared" si="172"/>
        <v>6571.7625799999996</v>
      </c>
      <c r="H314" s="30">
        <v>6571.7625799999996</v>
      </c>
      <c r="I314" s="30">
        <v>0</v>
      </c>
      <c r="J314" s="30">
        <f t="shared" si="173"/>
        <v>6712.4971100000002</v>
      </c>
      <c r="K314" s="30">
        <v>6712.4971100000002</v>
      </c>
      <c r="L314" s="30">
        <v>0</v>
      </c>
      <c r="M314" s="30">
        <f t="shared" si="174"/>
        <v>140.73453000000001</v>
      </c>
      <c r="N314" s="30">
        <v>140.73453000000001</v>
      </c>
      <c r="O314" s="30">
        <v>0</v>
      </c>
    </row>
    <row r="315" spans="1:15" x14ac:dyDescent="0.25">
      <c r="A315" s="27" t="s">
        <v>572</v>
      </c>
      <c r="B315" s="27" t="s">
        <v>573</v>
      </c>
      <c r="C315" s="31" t="s">
        <v>578</v>
      </c>
      <c r="D315" s="31"/>
      <c r="E315" s="32" t="s">
        <v>573</v>
      </c>
      <c r="F315" s="33"/>
      <c r="G315" s="34">
        <f>SUM(G313:G314)</f>
        <v>50409.22277</v>
      </c>
      <c r="H315" s="34">
        <f t="shared" ref="H315:O315" si="175">SUM(H313:H314)</f>
        <v>50409.22277</v>
      </c>
      <c r="I315" s="34">
        <f t="shared" si="175"/>
        <v>0</v>
      </c>
      <c r="J315" s="34">
        <f t="shared" si="175"/>
        <v>53579.037849999993</v>
      </c>
      <c r="K315" s="34">
        <f t="shared" si="175"/>
        <v>53579.037849999993</v>
      </c>
      <c r="L315" s="34">
        <f t="shared" si="175"/>
        <v>0</v>
      </c>
      <c r="M315" s="34">
        <f t="shared" si="175"/>
        <v>3169.8150800000003</v>
      </c>
      <c r="N315" s="34">
        <f t="shared" si="175"/>
        <v>3169.8150800000003</v>
      </c>
      <c r="O315" s="34">
        <f t="shared" si="175"/>
        <v>0</v>
      </c>
    </row>
    <row r="316" spans="1:15" ht="22.5" x14ac:dyDescent="0.25">
      <c r="A316" s="27">
        <v>622</v>
      </c>
      <c r="B316" s="27" t="s">
        <v>573</v>
      </c>
      <c r="C316" s="27">
        <v>6223</v>
      </c>
      <c r="D316" s="27" t="s">
        <v>575</v>
      </c>
      <c r="E316" s="28" t="s">
        <v>579</v>
      </c>
      <c r="F316" s="29" t="s">
        <v>16</v>
      </c>
      <c r="G316" s="34">
        <f>SUM(H316:I316)</f>
        <v>0</v>
      </c>
      <c r="H316" s="34">
        <v>0</v>
      </c>
      <c r="I316" s="34">
        <v>0</v>
      </c>
      <c r="J316" s="34">
        <f>SUM(K316:L316)</f>
        <v>0</v>
      </c>
      <c r="K316" s="34">
        <v>0</v>
      </c>
      <c r="L316" s="34">
        <v>0</v>
      </c>
      <c r="M316" s="40">
        <f>SUM(N316:O316)</f>
        <v>-831.35496000000001</v>
      </c>
      <c r="N316" s="40">
        <v>-831.35496000000001</v>
      </c>
      <c r="O316" s="34">
        <v>0</v>
      </c>
    </row>
    <row r="317" spans="1:15" ht="23.25" x14ac:dyDescent="0.25">
      <c r="A317" s="27">
        <v>622</v>
      </c>
      <c r="B317" s="27" t="s">
        <v>573</v>
      </c>
      <c r="C317" s="27">
        <v>6223</v>
      </c>
      <c r="D317" s="27" t="s">
        <v>577</v>
      </c>
      <c r="E317" s="37" t="s">
        <v>579</v>
      </c>
      <c r="F317" s="29" t="s">
        <v>51</v>
      </c>
      <c r="G317" s="34">
        <f>SUM(H317:I317)</f>
        <v>5234.8051400000004</v>
      </c>
      <c r="H317" s="34">
        <v>5234.8051400000004</v>
      </c>
      <c r="I317" s="34">
        <v>0</v>
      </c>
      <c r="J317" s="34">
        <f>SUM(K317:L317)</f>
        <v>6009.9332800000002</v>
      </c>
      <c r="K317" s="34">
        <v>6009.9332800000002</v>
      </c>
      <c r="L317" s="34">
        <v>0</v>
      </c>
      <c r="M317" s="34">
        <f>SUM(N317:O317)</f>
        <v>1606.4830999999999</v>
      </c>
      <c r="N317" s="34">
        <v>1606.4830999999999</v>
      </c>
      <c r="O317" s="34">
        <v>0</v>
      </c>
    </row>
    <row r="318" spans="1:15" ht="22.5" x14ac:dyDescent="0.25">
      <c r="A318" s="27">
        <v>622</v>
      </c>
      <c r="B318" s="27" t="s">
        <v>573</v>
      </c>
      <c r="C318" s="31" t="s">
        <v>580</v>
      </c>
      <c r="D318" s="31"/>
      <c r="E318" s="32" t="s">
        <v>581</v>
      </c>
      <c r="F318" s="33"/>
      <c r="G318" s="34">
        <f>SUM(G316:G317)</f>
        <v>5234.8051400000004</v>
      </c>
      <c r="H318" s="34">
        <f t="shared" ref="H318:O318" si="176">SUM(H316:H317)</f>
        <v>5234.8051400000004</v>
      </c>
      <c r="I318" s="34">
        <f t="shared" si="176"/>
        <v>0</v>
      </c>
      <c r="J318" s="34">
        <f t="shared" si="176"/>
        <v>6009.9332800000002</v>
      </c>
      <c r="K318" s="34">
        <f t="shared" si="176"/>
        <v>6009.9332800000002</v>
      </c>
      <c r="L318" s="34">
        <f t="shared" si="176"/>
        <v>0</v>
      </c>
      <c r="M318" s="34">
        <f t="shared" si="176"/>
        <v>775.12813999999992</v>
      </c>
      <c r="N318" s="34">
        <f t="shared" si="176"/>
        <v>775.12813999999992</v>
      </c>
      <c r="O318" s="34">
        <f t="shared" si="176"/>
        <v>0</v>
      </c>
    </row>
    <row r="319" spans="1:15" x14ac:dyDescent="0.25">
      <c r="A319" s="31" t="s">
        <v>582</v>
      </c>
      <c r="B319" s="31"/>
      <c r="C319" s="31"/>
      <c r="D319" s="31"/>
      <c r="E319" s="32" t="s">
        <v>583</v>
      </c>
      <c r="F319" s="33"/>
      <c r="G319" s="34">
        <f>SUM(G318,G315,G312)</f>
        <v>145452.90006000001</v>
      </c>
      <c r="H319" s="34">
        <f t="shared" ref="H319:O319" si="177">SUM(H318,H315,H312)</f>
        <v>145452.90006000001</v>
      </c>
      <c r="I319" s="34">
        <f t="shared" si="177"/>
        <v>0</v>
      </c>
      <c r="J319" s="34">
        <f t="shared" si="177"/>
        <v>150484.25907999999</v>
      </c>
      <c r="K319" s="34">
        <f t="shared" si="177"/>
        <v>150484.25907999999</v>
      </c>
      <c r="L319" s="34">
        <f t="shared" si="177"/>
        <v>0</v>
      </c>
      <c r="M319" s="34">
        <f t="shared" si="177"/>
        <v>5031.3590199999999</v>
      </c>
      <c r="N319" s="34">
        <f t="shared" si="177"/>
        <v>5031.3590199999999</v>
      </c>
      <c r="O319" s="34">
        <f t="shared" si="177"/>
        <v>0</v>
      </c>
    </row>
    <row r="320" spans="1:15" x14ac:dyDescent="0.25">
      <c r="A320" s="27" t="s">
        <v>584</v>
      </c>
      <c r="B320" s="27" t="s">
        <v>585</v>
      </c>
      <c r="C320" s="27" t="s">
        <v>586</v>
      </c>
      <c r="D320" s="27" t="s">
        <v>587</v>
      </c>
      <c r="E320" s="28" t="s">
        <v>587</v>
      </c>
      <c r="F320" s="29" t="s">
        <v>51</v>
      </c>
      <c r="G320" s="30">
        <f>SUM(H320:I320)</f>
        <v>0</v>
      </c>
      <c r="H320" s="30">
        <v>0</v>
      </c>
      <c r="I320" s="30">
        <v>0</v>
      </c>
      <c r="J320" s="30">
        <f>SUM(K320:L320)</f>
        <v>239.322</v>
      </c>
      <c r="K320" s="30">
        <v>239.322</v>
      </c>
      <c r="L320" s="30">
        <v>0</v>
      </c>
      <c r="M320" s="30">
        <f>SUM(N320:O320)</f>
        <v>239.322</v>
      </c>
      <c r="N320" s="30">
        <v>239.322</v>
      </c>
      <c r="O320" s="30">
        <v>0</v>
      </c>
    </row>
    <row r="321" spans="1:15" x14ac:dyDescent="0.25">
      <c r="A321" s="27" t="s">
        <v>584</v>
      </c>
      <c r="B321" s="27" t="s">
        <v>585</v>
      </c>
      <c r="C321" s="27" t="s">
        <v>588</v>
      </c>
      <c r="D321" s="27" t="s">
        <v>589</v>
      </c>
      <c r="E321" s="28" t="s">
        <v>589</v>
      </c>
      <c r="F321" s="29" t="s">
        <v>51</v>
      </c>
      <c r="G321" s="30">
        <f t="shared" ref="G321:G322" si="178">SUM(H321:I321)</f>
        <v>0</v>
      </c>
      <c r="H321" s="30">
        <v>0</v>
      </c>
      <c r="I321" s="30">
        <v>0</v>
      </c>
      <c r="J321" s="30">
        <f t="shared" ref="J321:J322" si="179">SUM(K321:L321)</f>
        <v>2420.3303599999999</v>
      </c>
      <c r="K321" s="30">
        <v>2420.3303599999999</v>
      </c>
      <c r="L321" s="30">
        <v>0</v>
      </c>
      <c r="M321" s="30">
        <f t="shared" ref="M321:M322" si="180">SUM(N321:O321)</f>
        <v>2420.3303599999999</v>
      </c>
      <c r="N321" s="30">
        <v>2420.3303599999999</v>
      </c>
      <c r="O321" s="30">
        <v>0</v>
      </c>
    </row>
    <row r="322" spans="1:15" x14ac:dyDescent="0.25">
      <c r="A322" s="27" t="s">
        <v>584</v>
      </c>
      <c r="B322" s="27" t="s">
        <v>585</v>
      </c>
      <c r="C322" s="27" t="s">
        <v>590</v>
      </c>
      <c r="D322" s="27" t="s">
        <v>591</v>
      </c>
      <c r="E322" s="28" t="s">
        <v>591</v>
      </c>
      <c r="F322" s="29" t="s">
        <v>51</v>
      </c>
      <c r="G322" s="30">
        <f t="shared" si="178"/>
        <v>0</v>
      </c>
      <c r="H322" s="30">
        <v>0</v>
      </c>
      <c r="I322" s="30">
        <v>0</v>
      </c>
      <c r="J322" s="30">
        <f t="shared" si="179"/>
        <v>34.736260000000001</v>
      </c>
      <c r="K322" s="30">
        <v>34.736260000000001</v>
      </c>
      <c r="L322" s="30">
        <v>0</v>
      </c>
      <c r="M322" s="30">
        <f t="shared" si="180"/>
        <v>34.736260000000001</v>
      </c>
      <c r="N322" s="30">
        <v>34.736260000000001</v>
      </c>
      <c r="O322" s="30">
        <v>0</v>
      </c>
    </row>
    <row r="323" spans="1:15" x14ac:dyDescent="0.25">
      <c r="A323" s="27" t="s">
        <v>584</v>
      </c>
      <c r="B323" s="27" t="s">
        <v>585</v>
      </c>
      <c r="C323" s="31" t="s">
        <v>592</v>
      </c>
      <c r="D323" s="31"/>
      <c r="E323" s="32" t="s">
        <v>585</v>
      </c>
      <c r="F323" s="33"/>
      <c r="G323" s="34">
        <f>SUM(G320:G322)</f>
        <v>0</v>
      </c>
      <c r="H323" s="34">
        <f t="shared" ref="H323:O323" si="181">SUM(H320:H322)</f>
        <v>0</v>
      </c>
      <c r="I323" s="34">
        <f t="shared" si="181"/>
        <v>0</v>
      </c>
      <c r="J323" s="34">
        <f t="shared" si="181"/>
        <v>2694.3886200000002</v>
      </c>
      <c r="K323" s="34">
        <f t="shared" si="181"/>
        <v>2694.3886200000002</v>
      </c>
      <c r="L323" s="34">
        <f t="shared" si="181"/>
        <v>0</v>
      </c>
      <c r="M323" s="34">
        <f t="shared" si="181"/>
        <v>2694.3886200000002</v>
      </c>
      <c r="N323" s="34">
        <f t="shared" si="181"/>
        <v>2694.3886200000002</v>
      </c>
      <c r="O323" s="34">
        <f t="shared" si="181"/>
        <v>0</v>
      </c>
    </row>
    <row r="324" spans="1:15" x14ac:dyDescent="0.25">
      <c r="A324" s="31" t="s">
        <v>593</v>
      </c>
      <c r="B324" s="31"/>
      <c r="C324" s="31"/>
      <c r="D324" s="31"/>
      <c r="E324" s="32" t="s">
        <v>585</v>
      </c>
      <c r="F324" s="33"/>
      <c r="G324" s="34">
        <f>SUM(G323)</f>
        <v>0</v>
      </c>
      <c r="H324" s="34">
        <f t="shared" ref="H324:O324" si="182">SUM(H323)</f>
        <v>0</v>
      </c>
      <c r="I324" s="34">
        <f t="shared" si="182"/>
        <v>0</v>
      </c>
      <c r="J324" s="34">
        <f t="shared" si="182"/>
        <v>2694.3886200000002</v>
      </c>
      <c r="K324" s="34">
        <f t="shared" si="182"/>
        <v>2694.3886200000002</v>
      </c>
      <c r="L324" s="34">
        <f t="shared" si="182"/>
        <v>0</v>
      </c>
      <c r="M324" s="34">
        <f t="shared" si="182"/>
        <v>2694.3886200000002</v>
      </c>
      <c r="N324" s="34">
        <f t="shared" si="182"/>
        <v>2694.3886200000002</v>
      </c>
      <c r="O324" s="34">
        <f t="shared" si="182"/>
        <v>0</v>
      </c>
    </row>
    <row r="325" spans="1:15" x14ac:dyDescent="0.25">
      <c r="A325" s="27" t="s">
        <v>594</v>
      </c>
      <c r="B325" s="27" t="s">
        <v>595</v>
      </c>
      <c r="C325" s="27" t="s">
        <v>596</v>
      </c>
      <c r="D325" s="27" t="s">
        <v>597</v>
      </c>
      <c r="E325" s="28" t="s">
        <v>597</v>
      </c>
      <c r="F325" s="29" t="s">
        <v>51</v>
      </c>
      <c r="G325" s="30">
        <f>SUM(H325:I325)</f>
        <v>0</v>
      </c>
      <c r="H325" s="30">
        <v>0</v>
      </c>
      <c r="I325" s="30">
        <v>0</v>
      </c>
      <c r="J325" s="30">
        <f>SUM(K325:L325)</f>
        <v>314.24038000000002</v>
      </c>
      <c r="K325" s="30">
        <v>314.24038000000002</v>
      </c>
      <c r="L325" s="30">
        <v>0</v>
      </c>
      <c r="M325" s="30">
        <f>SUM(N325:O325)</f>
        <v>314.24038000000002</v>
      </c>
      <c r="N325" s="30">
        <v>314.24038000000002</v>
      </c>
      <c r="O325" s="30">
        <v>0</v>
      </c>
    </row>
    <row r="326" spans="1:15" x14ac:dyDescent="0.25">
      <c r="A326" s="27" t="s">
        <v>594</v>
      </c>
      <c r="B326" s="27" t="s">
        <v>595</v>
      </c>
      <c r="C326" s="27" t="s">
        <v>598</v>
      </c>
      <c r="D326" s="27" t="s">
        <v>599</v>
      </c>
      <c r="E326" s="28" t="s">
        <v>599</v>
      </c>
      <c r="F326" s="29" t="s">
        <v>51</v>
      </c>
      <c r="G326" s="30">
        <f>SUM(H326:I326)</f>
        <v>0</v>
      </c>
      <c r="H326" s="30">
        <v>0</v>
      </c>
      <c r="I326" s="30">
        <v>0</v>
      </c>
      <c r="J326" s="30">
        <f>SUM(K326:L326)</f>
        <v>17.878499999999999</v>
      </c>
      <c r="K326" s="30">
        <v>17.878499999999999</v>
      </c>
      <c r="L326" s="30">
        <v>0</v>
      </c>
      <c r="M326" s="30">
        <f>SUM(N326:O326)</f>
        <v>17.878499999999999</v>
      </c>
      <c r="N326" s="30">
        <v>17.878499999999999</v>
      </c>
      <c r="O326" s="30">
        <v>0</v>
      </c>
    </row>
    <row r="327" spans="1:15" x14ac:dyDescent="0.25">
      <c r="A327" s="27" t="s">
        <v>594</v>
      </c>
      <c r="B327" s="27" t="s">
        <v>595</v>
      </c>
      <c r="C327" s="31" t="s">
        <v>600</v>
      </c>
      <c r="D327" s="31"/>
      <c r="E327" s="32" t="s">
        <v>595</v>
      </c>
      <c r="F327" s="33"/>
      <c r="G327" s="34">
        <f>SUM(G325:G326)</f>
        <v>0</v>
      </c>
      <c r="H327" s="34">
        <f t="shared" ref="H327:O327" si="183">SUM(H325:H326)</f>
        <v>0</v>
      </c>
      <c r="I327" s="34">
        <f t="shared" si="183"/>
        <v>0</v>
      </c>
      <c r="J327" s="34">
        <f t="shared" si="183"/>
        <v>332.11887999999999</v>
      </c>
      <c r="K327" s="34">
        <f t="shared" si="183"/>
        <v>332.11887999999999</v>
      </c>
      <c r="L327" s="34">
        <f t="shared" si="183"/>
        <v>0</v>
      </c>
      <c r="M327" s="34">
        <f t="shared" si="183"/>
        <v>332.11887999999999</v>
      </c>
      <c r="N327" s="34">
        <f t="shared" si="183"/>
        <v>332.11887999999999</v>
      </c>
      <c r="O327" s="34">
        <f t="shared" si="183"/>
        <v>0</v>
      </c>
    </row>
    <row r="328" spans="1:15" x14ac:dyDescent="0.25">
      <c r="A328" s="31" t="s">
        <v>601</v>
      </c>
      <c r="B328" s="31"/>
      <c r="C328" s="31"/>
      <c r="D328" s="31"/>
      <c r="E328" s="32" t="s">
        <v>595</v>
      </c>
      <c r="F328" s="33"/>
      <c r="G328" s="34">
        <f>SUM(G327)</f>
        <v>0</v>
      </c>
      <c r="H328" s="34">
        <f t="shared" ref="H328:O328" si="184">SUM(H327)</f>
        <v>0</v>
      </c>
      <c r="I328" s="34">
        <f t="shared" si="184"/>
        <v>0</v>
      </c>
      <c r="J328" s="34">
        <f t="shared" si="184"/>
        <v>332.11887999999999</v>
      </c>
      <c r="K328" s="34">
        <f t="shared" si="184"/>
        <v>332.11887999999999</v>
      </c>
      <c r="L328" s="34">
        <f t="shared" si="184"/>
        <v>0</v>
      </c>
      <c r="M328" s="34">
        <f t="shared" si="184"/>
        <v>332.11887999999999</v>
      </c>
      <c r="N328" s="34">
        <f t="shared" si="184"/>
        <v>332.11887999999999</v>
      </c>
      <c r="O328" s="34">
        <f t="shared" si="184"/>
        <v>0</v>
      </c>
    </row>
    <row r="329" spans="1:15" x14ac:dyDescent="0.25">
      <c r="A329" s="27" t="s">
        <v>602</v>
      </c>
      <c r="B329" s="27" t="s">
        <v>603</v>
      </c>
      <c r="C329" s="27" t="s">
        <v>604</v>
      </c>
      <c r="D329" s="27" t="s">
        <v>605</v>
      </c>
      <c r="E329" s="28" t="s">
        <v>605</v>
      </c>
      <c r="F329" s="29" t="s">
        <v>51</v>
      </c>
      <c r="G329" s="30">
        <f>SUM(H329:I329)</f>
        <v>0</v>
      </c>
      <c r="H329" s="30">
        <v>0</v>
      </c>
      <c r="I329" s="30">
        <v>0</v>
      </c>
      <c r="J329" s="30">
        <f>SUM(K329:L329)</f>
        <v>473.80971</v>
      </c>
      <c r="K329" s="30">
        <v>473.80971</v>
      </c>
      <c r="L329" s="30">
        <v>0</v>
      </c>
      <c r="M329" s="30">
        <f>SUM(N329:O329)</f>
        <v>473.80971</v>
      </c>
      <c r="N329" s="30">
        <v>473.80971</v>
      </c>
      <c r="O329" s="30">
        <v>0</v>
      </c>
    </row>
    <row r="330" spans="1:15" x14ac:dyDescent="0.25">
      <c r="A330" s="27" t="s">
        <v>602</v>
      </c>
      <c r="B330" s="27" t="s">
        <v>603</v>
      </c>
      <c r="C330" s="31" t="s">
        <v>606</v>
      </c>
      <c r="D330" s="31"/>
      <c r="E330" s="32" t="s">
        <v>603</v>
      </c>
      <c r="F330" s="33"/>
      <c r="G330" s="34">
        <f>SUM(G329)</f>
        <v>0</v>
      </c>
      <c r="H330" s="34">
        <f t="shared" ref="H330:O330" si="185">SUM(H329)</f>
        <v>0</v>
      </c>
      <c r="I330" s="34">
        <f t="shared" si="185"/>
        <v>0</v>
      </c>
      <c r="J330" s="34">
        <f t="shared" si="185"/>
        <v>473.80971</v>
      </c>
      <c r="K330" s="34">
        <f t="shared" si="185"/>
        <v>473.80971</v>
      </c>
      <c r="L330" s="34">
        <f t="shared" si="185"/>
        <v>0</v>
      </c>
      <c r="M330" s="34">
        <f t="shared" si="185"/>
        <v>473.80971</v>
      </c>
      <c r="N330" s="34">
        <f t="shared" si="185"/>
        <v>473.80971</v>
      </c>
      <c r="O330" s="34">
        <f t="shared" si="185"/>
        <v>0</v>
      </c>
    </row>
    <row r="331" spans="1:15" x14ac:dyDescent="0.25">
      <c r="A331" s="27" t="s">
        <v>607</v>
      </c>
      <c r="B331" s="27" t="s">
        <v>608</v>
      </c>
      <c r="C331" s="27" t="s">
        <v>609</v>
      </c>
      <c r="D331" s="27" t="s">
        <v>610</v>
      </c>
      <c r="E331" s="28" t="s">
        <v>610</v>
      </c>
      <c r="F331" s="29" t="s">
        <v>51</v>
      </c>
      <c r="G331" s="30">
        <f>SUM(H331:I331)</f>
        <v>0.22900000000000001</v>
      </c>
      <c r="H331" s="30">
        <v>0.22900000000000001</v>
      </c>
      <c r="I331" s="30">
        <v>0</v>
      </c>
      <c r="J331" s="30">
        <f>SUM(K331:L331)</f>
        <v>9150.6514800000004</v>
      </c>
      <c r="K331" s="30">
        <v>9150.6514800000004</v>
      </c>
      <c r="L331" s="30">
        <v>0</v>
      </c>
      <c r="M331" s="30">
        <f>SUM(N331:O331)</f>
        <v>9150.4224799999993</v>
      </c>
      <c r="N331" s="30">
        <v>9150.4224799999993</v>
      </c>
      <c r="O331" s="30">
        <v>0</v>
      </c>
    </row>
    <row r="332" spans="1:15" x14ac:dyDescent="0.25">
      <c r="A332" s="27" t="s">
        <v>607</v>
      </c>
      <c r="B332" s="27" t="s">
        <v>608</v>
      </c>
      <c r="C332" s="27" t="s">
        <v>611</v>
      </c>
      <c r="D332" s="27" t="s">
        <v>612</v>
      </c>
      <c r="E332" s="28" t="s">
        <v>612</v>
      </c>
      <c r="F332" s="29" t="s">
        <v>51</v>
      </c>
      <c r="G332" s="30">
        <f t="shared" ref="G332:G336" si="186">SUM(H332:I332)</f>
        <v>0</v>
      </c>
      <c r="H332" s="30">
        <v>0</v>
      </c>
      <c r="I332" s="30">
        <v>0</v>
      </c>
      <c r="J332" s="30">
        <f t="shared" ref="J332:J336" si="187">SUM(K332:L332)</f>
        <v>501.80583999999999</v>
      </c>
      <c r="K332" s="30">
        <v>501.80583999999999</v>
      </c>
      <c r="L332" s="30">
        <v>0</v>
      </c>
      <c r="M332" s="30">
        <f t="shared" ref="M332:M336" si="188">SUM(N332:O332)</f>
        <v>501.80583999999999</v>
      </c>
      <c r="N332" s="30">
        <v>501.80583999999999</v>
      </c>
      <c r="O332" s="30">
        <v>0</v>
      </c>
    </row>
    <row r="333" spans="1:15" x14ac:dyDescent="0.25">
      <c r="A333" s="27" t="s">
        <v>607</v>
      </c>
      <c r="B333" s="27" t="s">
        <v>608</v>
      </c>
      <c r="C333" s="27" t="s">
        <v>613</v>
      </c>
      <c r="D333" s="27" t="s">
        <v>614</v>
      </c>
      <c r="E333" s="28" t="s">
        <v>614</v>
      </c>
      <c r="F333" s="29" t="s">
        <v>51</v>
      </c>
      <c r="G333" s="30">
        <f t="shared" si="186"/>
        <v>0</v>
      </c>
      <c r="H333" s="30">
        <v>0</v>
      </c>
      <c r="I333" s="30">
        <v>0</v>
      </c>
      <c r="J333" s="30">
        <f t="shared" si="187"/>
        <v>44.46</v>
      </c>
      <c r="K333" s="30">
        <v>44.46</v>
      </c>
      <c r="L333" s="30">
        <v>0</v>
      </c>
      <c r="M333" s="30">
        <f t="shared" si="188"/>
        <v>44.46</v>
      </c>
      <c r="N333" s="30">
        <v>44.46</v>
      </c>
      <c r="O333" s="30">
        <v>0</v>
      </c>
    </row>
    <row r="334" spans="1:15" ht="22.5" x14ac:dyDescent="0.25">
      <c r="A334" s="27" t="s">
        <v>607</v>
      </c>
      <c r="B334" s="27" t="s">
        <v>608</v>
      </c>
      <c r="C334" s="27" t="s">
        <v>615</v>
      </c>
      <c r="D334" s="27" t="s">
        <v>616</v>
      </c>
      <c r="E334" s="28" t="s">
        <v>616</v>
      </c>
      <c r="F334" s="29" t="s">
        <v>51</v>
      </c>
      <c r="G334" s="30">
        <f t="shared" si="186"/>
        <v>0</v>
      </c>
      <c r="H334" s="30">
        <v>0</v>
      </c>
      <c r="I334" s="30">
        <v>0</v>
      </c>
      <c r="J334" s="30">
        <f t="shared" si="187"/>
        <v>1311.02271</v>
      </c>
      <c r="K334" s="30">
        <v>1311.02271</v>
      </c>
      <c r="L334" s="30">
        <v>0</v>
      </c>
      <c r="M334" s="30">
        <f t="shared" si="188"/>
        <v>1311.02271</v>
      </c>
      <c r="N334" s="30">
        <v>1311.02271</v>
      </c>
      <c r="O334" s="30">
        <v>0</v>
      </c>
    </row>
    <row r="335" spans="1:15" x14ac:dyDescent="0.25">
      <c r="A335" s="27" t="s">
        <v>607</v>
      </c>
      <c r="B335" s="27" t="s">
        <v>608</v>
      </c>
      <c r="C335" s="27" t="s">
        <v>617</v>
      </c>
      <c r="D335" s="27" t="s">
        <v>618</v>
      </c>
      <c r="E335" s="28" t="s">
        <v>618</v>
      </c>
      <c r="F335" s="29" t="s">
        <v>51</v>
      </c>
      <c r="G335" s="30">
        <f t="shared" si="186"/>
        <v>0</v>
      </c>
      <c r="H335" s="30">
        <v>0</v>
      </c>
      <c r="I335" s="30">
        <v>0</v>
      </c>
      <c r="J335" s="30">
        <f t="shared" si="187"/>
        <v>2685.45273</v>
      </c>
      <c r="K335" s="30">
        <v>2685.45273</v>
      </c>
      <c r="L335" s="30">
        <v>0</v>
      </c>
      <c r="M335" s="30">
        <f t="shared" si="188"/>
        <v>2685.45273</v>
      </c>
      <c r="N335" s="30">
        <v>2685.45273</v>
      </c>
      <c r="O335" s="30">
        <v>0</v>
      </c>
    </row>
    <row r="336" spans="1:15" x14ac:dyDescent="0.25">
      <c r="A336" s="27" t="s">
        <v>607</v>
      </c>
      <c r="B336" s="27" t="s">
        <v>608</v>
      </c>
      <c r="C336" s="27" t="s">
        <v>619</v>
      </c>
      <c r="D336" s="27" t="s">
        <v>620</v>
      </c>
      <c r="E336" s="28" t="s">
        <v>620</v>
      </c>
      <c r="F336" s="29" t="s">
        <v>51</v>
      </c>
      <c r="G336" s="30">
        <f t="shared" si="186"/>
        <v>0</v>
      </c>
      <c r="H336" s="30">
        <v>0</v>
      </c>
      <c r="I336" s="30">
        <v>0</v>
      </c>
      <c r="J336" s="30">
        <f t="shared" si="187"/>
        <v>175.78192999999999</v>
      </c>
      <c r="K336" s="30">
        <v>175.78192999999999</v>
      </c>
      <c r="L336" s="30">
        <v>0</v>
      </c>
      <c r="M336" s="30">
        <f t="shared" si="188"/>
        <v>175.78192999999999</v>
      </c>
      <c r="N336" s="30">
        <v>175.78192999999999</v>
      </c>
      <c r="O336" s="30">
        <v>0</v>
      </c>
    </row>
    <row r="337" spans="1:15" x14ac:dyDescent="0.25">
      <c r="A337" s="27" t="s">
        <v>607</v>
      </c>
      <c r="B337" s="27" t="s">
        <v>608</v>
      </c>
      <c r="C337" s="31" t="s">
        <v>621</v>
      </c>
      <c r="D337" s="31"/>
      <c r="E337" s="32" t="s">
        <v>608</v>
      </c>
      <c r="F337" s="33"/>
      <c r="G337" s="34">
        <f>SUM(G331:G336)</f>
        <v>0.22900000000000001</v>
      </c>
      <c r="H337" s="34">
        <f t="shared" ref="H337:O337" si="189">SUM(H331:H336)</f>
        <v>0.22900000000000001</v>
      </c>
      <c r="I337" s="34">
        <f t="shared" si="189"/>
        <v>0</v>
      </c>
      <c r="J337" s="34">
        <f t="shared" si="189"/>
        <v>13869.174689999998</v>
      </c>
      <c r="K337" s="34">
        <f t="shared" si="189"/>
        <v>13869.174689999998</v>
      </c>
      <c r="L337" s="34">
        <f t="shared" si="189"/>
        <v>0</v>
      </c>
      <c r="M337" s="34">
        <f t="shared" si="189"/>
        <v>13868.945689999995</v>
      </c>
      <c r="N337" s="34">
        <f t="shared" si="189"/>
        <v>13868.945689999995</v>
      </c>
      <c r="O337" s="34">
        <f t="shared" si="189"/>
        <v>0</v>
      </c>
    </row>
    <row r="338" spans="1:15" x14ac:dyDescent="0.25">
      <c r="A338" s="31" t="s">
        <v>622</v>
      </c>
      <c r="B338" s="31"/>
      <c r="C338" s="31"/>
      <c r="D338" s="31"/>
      <c r="E338" s="32" t="s">
        <v>623</v>
      </c>
      <c r="F338" s="33"/>
      <c r="G338" s="34">
        <f>SUM(G337,G330)</f>
        <v>0.22900000000000001</v>
      </c>
      <c r="H338" s="34">
        <f t="shared" ref="H338:O338" si="190">SUM(H337,H330)</f>
        <v>0.22900000000000001</v>
      </c>
      <c r="I338" s="34">
        <f t="shared" si="190"/>
        <v>0</v>
      </c>
      <c r="J338" s="34">
        <f t="shared" si="190"/>
        <v>14342.984399999998</v>
      </c>
      <c r="K338" s="34">
        <f t="shared" si="190"/>
        <v>14342.984399999998</v>
      </c>
      <c r="L338" s="34">
        <f t="shared" si="190"/>
        <v>0</v>
      </c>
      <c r="M338" s="34">
        <f t="shared" si="190"/>
        <v>14342.755399999995</v>
      </c>
      <c r="N338" s="34">
        <f t="shared" si="190"/>
        <v>14342.755399999995</v>
      </c>
      <c r="O338" s="34">
        <f t="shared" si="190"/>
        <v>0</v>
      </c>
    </row>
    <row r="339" spans="1:15" ht="22.5" x14ac:dyDescent="0.25">
      <c r="A339" s="27" t="s">
        <v>624</v>
      </c>
      <c r="B339" s="27" t="s">
        <v>625</v>
      </c>
      <c r="C339" s="27" t="s">
        <v>626</v>
      </c>
      <c r="D339" s="27" t="s">
        <v>627</v>
      </c>
      <c r="E339" s="28" t="s">
        <v>627</v>
      </c>
      <c r="F339" s="29" t="s">
        <v>51</v>
      </c>
      <c r="G339" s="30">
        <f>SUM(H339:I339)</f>
        <v>0</v>
      </c>
      <c r="H339" s="30">
        <v>0</v>
      </c>
      <c r="I339" s="30">
        <v>0</v>
      </c>
      <c r="J339" s="30">
        <f>SUM(K339:L339)</f>
        <v>0.63</v>
      </c>
      <c r="K339" s="30">
        <v>0.63</v>
      </c>
      <c r="L339" s="30">
        <v>0</v>
      </c>
      <c r="M339" s="30">
        <f>SUM(N339:O339)</f>
        <v>0.63</v>
      </c>
      <c r="N339" s="30">
        <v>0.63</v>
      </c>
      <c r="O339" s="30">
        <v>0</v>
      </c>
    </row>
    <row r="340" spans="1:15" x14ac:dyDescent="0.25">
      <c r="A340" s="27" t="s">
        <v>624</v>
      </c>
      <c r="B340" s="27" t="s">
        <v>625</v>
      </c>
      <c r="C340" s="31" t="s">
        <v>628</v>
      </c>
      <c r="D340" s="31"/>
      <c r="E340" s="32" t="s">
        <v>625</v>
      </c>
      <c r="F340" s="33"/>
      <c r="G340" s="34">
        <f>SUM(G339)</f>
        <v>0</v>
      </c>
      <c r="H340" s="34">
        <f t="shared" ref="H340:O341" si="191">SUM(H339)</f>
        <v>0</v>
      </c>
      <c r="I340" s="34">
        <f t="shared" si="191"/>
        <v>0</v>
      </c>
      <c r="J340" s="34">
        <f t="shared" si="191"/>
        <v>0.63</v>
      </c>
      <c r="K340" s="34">
        <f t="shared" si="191"/>
        <v>0.63</v>
      </c>
      <c r="L340" s="34">
        <f t="shared" si="191"/>
        <v>0</v>
      </c>
      <c r="M340" s="34">
        <f t="shared" si="191"/>
        <v>0.63</v>
      </c>
      <c r="N340" s="34">
        <f t="shared" si="191"/>
        <v>0.63</v>
      </c>
      <c r="O340" s="34">
        <f t="shared" si="191"/>
        <v>0</v>
      </c>
    </row>
    <row r="341" spans="1:15" x14ac:dyDescent="0.25">
      <c r="A341" s="31" t="s">
        <v>629</v>
      </c>
      <c r="B341" s="31"/>
      <c r="C341" s="31"/>
      <c r="D341" s="31"/>
      <c r="E341" s="32" t="s">
        <v>625</v>
      </c>
      <c r="F341" s="33"/>
      <c r="G341" s="34">
        <f>SUM(G340)</f>
        <v>0</v>
      </c>
      <c r="H341" s="34">
        <f t="shared" si="191"/>
        <v>0</v>
      </c>
      <c r="I341" s="34">
        <f t="shared" si="191"/>
        <v>0</v>
      </c>
      <c r="J341" s="34">
        <f t="shared" si="191"/>
        <v>0.63</v>
      </c>
      <c r="K341" s="34">
        <f t="shared" si="191"/>
        <v>0.63</v>
      </c>
      <c r="L341" s="34">
        <f t="shared" si="191"/>
        <v>0</v>
      </c>
      <c r="M341" s="34">
        <f t="shared" si="191"/>
        <v>0.63</v>
      </c>
      <c r="N341" s="34">
        <f t="shared" si="191"/>
        <v>0.63</v>
      </c>
      <c r="O341" s="34">
        <f t="shared" si="191"/>
        <v>0</v>
      </c>
    </row>
    <row r="342" spans="1:15" x14ac:dyDescent="0.25">
      <c r="A342" s="31"/>
      <c r="B342" s="31"/>
      <c r="C342" s="31"/>
      <c r="D342" s="31"/>
      <c r="E342" s="32" t="s">
        <v>630</v>
      </c>
      <c r="F342" s="33"/>
      <c r="G342" s="34">
        <f t="shared" ref="G342:I342" si="192">SUM(G341,G338,G328,G324,G319,G307,G302)</f>
        <v>145791.13089000003</v>
      </c>
      <c r="H342" s="34">
        <f t="shared" si="192"/>
        <v>145791.13089000003</v>
      </c>
      <c r="I342" s="34">
        <f t="shared" si="192"/>
        <v>0</v>
      </c>
      <c r="J342" s="34">
        <f>SUM(J341,J338,J328,J324,J319,J307,J302)</f>
        <v>193301.54612999997</v>
      </c>
      <c r="K342" s="34">
        <f t="shared" ref="K342:O342" si="193">SUM(K341,K338,K328,K324,K319,K307,K302)</f>
        <v>193301.54612999997</v>
      </c>
      <c r="L342" s="34">
        <f t="shared" si="193"/>
        <v>0</v>
      </c>
      <c r="M342" s="34">
        <f t="shared" si="193"/>
        <v>47510.415239999995</v>
      </c>
      <c r="N342" s="34">
        <f t="shared" si="193"/>
        <v>47510.415239999995</v>
      </c>
      <c r="O342" s="34">
        <f t="shared" si="193"/>
        <v>0</v>
      </c>
    </row>
    <row r="343" spans="1:15" x14ac:dyDescent="0.25">
      <c r="A343" s="31"/>
      <c r="B343" s="31"/>
      <c r="C343" s="31"/>
      <c r="D343" s="31"/>
      <c r="E343" s="32" t="s">
        <v>630</v>
      </c>
      <c r="F343" s="33"/>
      <c r="G343" s="34">
        <f>SUM(G342)</f>
        <v>145791.13089000003</v>
      </c>
      <c r="H343" s="34">
        <f t="shared" ref="H343:O344" si="194">SUM(H342)</f>
        <v>145791.13089000003</v>
      </c>
      <c r="I343" s="34">
        <f t="shared" si="194"/>
        <v>0</v>
      </c>
      <c r="J343" s="34">
        <f t="shared" si="194"/>
        <v>193301.54612999997</v>
      </c>
      <c r="K343" s="34">
        <f t="shared" si="194"/>
        <v>193301.54612999997</v>
      </c>
      <c r="L343" s="34">
        <f t="shared" si="194"/>
        <v>0</v>
      </c>
      <c r="M343" s="34">
        <f t="shared" si="194"/>
        <v>47510.415239999995</v>
      </c>
      <c r="N343" s="34">
        <f t="shared" si="194"/>
        <v>47510.415239999995</v>
      </c>
      <c r="O343" s="34">
        <f t="shared" si="194"/>
        <v>0</v>
      </c>
    </row>
    <row r="344" spans="1:15" x14ac:dyDescent="0.25">
      <c r="A344" s="31"/>
      <c r="B344" s="31"/>
      <c r="C344" s="31"/>
      <c r="D344" s="31"/>
      <c r="E344" s="32" t="s">
        <v>631</v>
      </c>
      <c r="F344" s="33"/>
      <c r="G344" s="34">
        <f>SUM(G343)</f>
        <v>145791.13089000003</v>
      </c>
      <c r="H344" s="34">
        <f t="shared" si="194"/>
        <v>145791.13089000003</v>
      </c>
      <c r="I344" s="34">
        <f t="shared" si="194"/>
        <v>0</v>
      </c>
      <c r="J344" s="34">
        <f t="shared" si="194"/>
        <v>193301.54612999997</v>
      </c>
      <c r="K344" s="34">
        <f t="shared" si="194"/>
        <v>193301.54612999997</v>
      </c>
      <c r="L344" s="34">
        <f t="shared" si="194"/>
        <v>0</v>
      </c>
      <c r="M344" s="34">
        <f t="shared" si="194"/>
        <v>47510.415239999995</v>
      </c>
      <c r="N344" s="34">
        <f t="shared" si="194"/>
        <v>47510.415239999995</v>
      </c>
      <c r="O344" s="34">
        <f t="shared" si="194"/>
        <v>0</v>
      </c>
    </row>
    <row r="345" spans="1:15" x14ac:dyDescent="0.25">
      <c r="A345" s="27" t="s">
        <v>632</v>
      </c>
      <c r="B345" s="27" t="s">
        <v>633</v>
      </c>
      <c r="C345" s="27" t="s">
        <v>634</v>
      </c>
      <c r="D345" s="27" t="s">
        <v>635</v>
      </c>
      <c r="E345" s="28" t="s">
        <v>635</v>
      </c>
      <c r="F345" s="29" t="s">
        <v>16</v>
      </c>
      <c r="G345" s="30">
        <f>SUM(H345:I345)</f>
        <v>4.00685</v>
      </c>
      <c r="H345" s="30">
        <v>4.00685</v>
      </c>
      <c r="I345" s="30">
        <v>0</v>
      </c>
      <c r="J345" s="30">
        <f>SUM(K345:L345)</f>
        <v>0</v>
      </c>
      <c r="K345" s="30">
        <v>0</v>
      </c>
      <c r="L345" s="30">
        <v>0</v>
      </c>
      <c r="M345" s="30">
        <f>SUM(N345:O345)</f>
        <v>4.00685</v>
      </c>
      <c r="N345" s="30">
        <v>4.00685</v>
      </c>
      <c r="O345" s="30">
        <v>0</v>
      </c>
    </row>
    <row r="346" spans="1:15" x14ac:dyDescent="0.25">
      <c r="A346" s="27" t="s">
        <v>632</v>
      </c>
      <c r="B346" s="27" t="s">
        <v>633</v>
      </c>
      <c r="C346" s="27" t="s">
        <v>636</v>
      </c>
      <c r="D346" s="27" t="s">
        <v>637</v>
      </c>
      <c r="E346" s="28" t="s">
        <v>637</v>
      </c>
      <c r="F346" s="29" t="s">
        <v>16</v>
      </c>
      <c r="G346" s="30">
        <f>SUM(H346:I346)</f>
        <v>762.86976000000004</v>
      </c>
      <c r="H346" s="30">
        <v>762.86976000000004</v>
      </c>
      <c r="I346" s="30">
        <v>0</v>
      </c>
      <c r="J346" s="30">
        <f>SUM(K346:L346)</f>
        <v>0.63383999999999996</v>
      </c>
      <c r="K346" s="30">
        <v>0.63383999999999996</v>
      </c>
      <c r="L346" s="30">
        <v>0</v>
      </c>
      <c r="M346" s="30">
        <f>SUM(N346:O346)</f>
        <v>762.23591999999996</v>
      </c>
      <c r="N346" s="30">
        <v>762.23591999999996</v>
      </c>
      <c r="O346" s="30">
        <v>0</v>
      </c>
    </row>
    <row r="347" spans="1:15" x14ac:dyDescent="0.25">
      <c r="A347" s="27" t="s">
        <v>632</v>
      </c>
      <c r="B347" s="27" t="s">
        <v>633</v>
      </c>
      <c r="C347" s="31" t="s">
        <v>638</v>
      </c>
      <c r="D347" s="31"/>
      <c r="E347" s="32" t="s">
        <v>633</v>
      </c>
      <c r="F347" s="33"/>
      <c r="G347" s="34">
        <f>SUM(G345:G346)</f>
        <v>766.87661000000003</v>
      </c>
      <c r="H347" s="34">
        <f t="shared" ref="H347:O347" si="195">SUM(H345:H346)</f>
        <v>766.87661000000003</v>
      </c>
      <c r="I347" s="34">
        <f t="shared" si="195"/>
        <v>0</v>
      </c>
      <c r="J347" s="34">
        <f t="shared" si="195"/>
        <v>0.63383999999999996</v>
      </c>
      <c r="K347" s="34">
        <f t="shared" si="195"/>
        <v>0.63383999999999996</v>
      </c>
      <c r="L347" s="34">
        <f t="shared" si="195"/>
        <v>0</v>
      </c>
      <c r="M347" s="34">
        <f t="shared" si="195"/>
        <v>766.24276999999995</v>
      </c>
      <c r="N347" s="34">
        <f t="shared" si="195"/>
        <v>766.24276999999995</v>
      </c>
      <c r="O347" s="34">
        <f t="shared" si="195"/>
        <v>0</v>
      </c>
    </row>
    <row r="348" spans="1:15" ht="22.5" x14ac:dyDescent="0.25">
      <c r="A348" s="27" t="s">
        <v>639</v>
      </c>
      <c r="B348" s="27" t="s">
        <v>640</v>
      </c>
      <c r="C348" s="27" t="s">
        <v>641</v>
      </c>
      <c r="D348" s="27" t="s">
        <v>642</v>
      </c>
      <c r="E348" s="28" t="s">
        <v>642</v>
      </c>
      <c r="F348" s="29" t="s">
        <v>16</v>
      </c>
      <c r="G348" s="30">
        <f>SUM(H348:I348)</f>
        <v>2411.0769799999998</v>
      </c>
      <c r="H348" s="30">
        <v>2411.0769799999998</v>
      </c>
      <c r="I348" s="30">
        <v>0</v>
      </c>
      <c r="J348" s="30">
        <f>SUM(K348:L348)</f>
        <v>0.42641000000000001</v>
      </c>
      <c r="K348" s="30">
        <v>0.42641000000000001</v>
      </c>
      <c r="L348" s="30">
        <v>0</v>
      </c>
      <c r="M348" s="30">
        <f>SUM(N348:O348)</f>
        <v>2410.6505699999998</v>
      </c>
      <c r="N348" s="30">
        <v>2410.6505699999998</v>
      </c>
      <c r="O348" s="30">
        <v>0</v>
      </c>
    </row>
    <row r="349" spans="1:15" ht="22.5" x14ac:dyDescent="0.25">
      <c r="A349" s="27" t="s">
        <v>639</v>
      </c>
      <c r="B349" s="27" t="s">
        <v>640</v>
      </c>
      <c r="C349" s="27" t="s">
        <v>643</v>
      </c>
      <c r="D349" s="27" t="s">
        <v>644</v>
      </c>
      <c r="E349" s="28" t="s">
        <v>644</v>
      </c>
      <c r="F349" s="29" t="s">
        <v>16</v>
      </c>
      <c r="G349" s="30">
        <f>SUM(H349:I349)</f>
        <v>1375.9714100000001</v>
      </c>
      <c r="H349" s="30">
        <v>1375.9714100000001</v>
      </c>
      <c r="I349" s="30">
        <v>0</v>
      </c>
      <c r="J349" s="30">
        <f>SUM(K349:L349)</f>
        <v>23.70355</v>
      </c>
      <c r="K349" s="30">
        <v>23.70355</v>
      </c>
      <c r="L349" s="30">
        <v>0</v>
      </c>
      <c r="M349" s="30">
        <f>SUM(N349:O349)</f>
        <v>1352.2678599999999</v>
      </c>
      <c r="N349" s="30">
        <v>1352.2678599999999</v>
      </c>
      <c r="O349" s="30">
        <v>0</v>
      </c>
    </row>
    <row r="350" spans="1:15" ht="22.5" x14ac:dyDescent="0.25">
      <c r="A350" s="27" t="s">
        <v>639</v>
      </c>
      <c r="B350" s="27" t="s">
        <v>640</v>
      </c>
      <c r="C350" s="31" t="s">
        <v>645</v>
      </c>
      <c r="D350" s="31"/>
      <c r="E350" s="32" t="s">
        <v>640</v>
      </c>
      <c r="F350" s="33"/>
      <c r="G350" s="34">
        <f>SUM(G348:G349)</f>
        <v>3787.0483899999999</v>
      </c>
      <c r="H350" s="34">
        <f t="shared" ref="H350:O350" si="196">SUM(H348:H349)</f>
        <v>3787.0483899999999</v>
      </c>
      <c r="I350" s="34">
        <f t="shared" si="196"/>
        <v>0</v>
      </c>
      <c r="J350" s="34">
        <f t="shared" si="196"/>
        <v>24.129960000000001</v>
      </c>
      <c r="K350" s="34">
        <f t="shared" si="196"/>
        <v>24.129960000000001</v>
      </c>
      <c r="L350" s="34">
        <f t="shared" si="196"/>
        <v>0</v>
      </c>
      <c r="M350" s="34">
        <f t="shared" si="196"/>
        <v>3762.9184299999997</v>
      </c>
      <c r="N350" s="34">
        <f t="shared" si="196"/>
        <v>3762.9184299999997</v>
      </c>
      <c r="O350" s="34">
        <f t="shared" si="196"/>
        <v>0</v>
      </c>
    </row>
    <row r="351" spans="1:15" x14ac:dyDescent="0.25">
      <c r="A351" s="27" t="s">
        <v>646</v>
      </c>
      <c r="B351" s="27" t="s">
        <v>647</v>
      </c>
      <c r="C351" s="27" t="s">
        <v>648</v>
      </c>
      <c r="D351" s="27" t="s">
        <v>649</v>
      </c>
      <c r="E351" s="28" t="s">
        <v>649</v>
      </c>
      <c r="F351" s="29" t="s">
        <v>16</v>
      </c>
      <c r="G351" s="30">
        <f>SUM(H351:I351)</f>
        <v>1119.0902900000001</v>
      </c>
      <c r="H351" s="30">
        <v>1119.0902900000001</v>
      </c>
      <c r="I351" s="30">
        <v>0</v>
      </c>
      <c r="J351" s="30">
        <f>SUM(K351:L351)</f>
        <v>7.6590000000000005E-2</v>
      </c>
      <c r="K351" s="30">
        <v>7.6590000000000005E-2</v>
      </c>
      <c r="L351" s="30">
        <v>0</v>
      </c>
      <c r="M351" s="30">
        <f>SUM(N351:O351)</f>
        <v>1119.0902900000001</v>
      </c>
      <c r="N351" s="30">
        <v>1119.0902900000001</v>
      </c>
      <c r="O351" s="30">
        <v>0</v>
      </c>
    </row>
    <row r="352" spans="1:15" x14ac:dyDescent="0.25">
      <c r="A352" s="27" t="s">
        <v>646</v>
      </c>
      <c r="B352" s="27" t="s">
        <v>647</v>
      </c>
      <c r="C352" s="27" t="s">
        <v>650</v>
      </c>
      <c r="D352" s="27" t="s">
        <v>651</v>
      </c>
      <c r="E352" s="28" t="s">
        <v>651</v>
      </c>
      <c r="F352" s="29" t="s">
        <v>16</v>
      </c>
      <c r="G352" s="30">
        <f>SUM(H352:I352)</f>
        <v>10679.0373</v>
      </c>
      <c r="H352" s="30">
        <v>10679.0373</v>
      </c>
      <c r="I352" s="30">
        <v>0</v>
      </c>
      <c r="J352" s="30">
        <f>SUM(K352:L352)</f>
        <v>146.17756</v>
      </c>
      <c r="K352" s="30">
        <v>146.17756</v>
      </c>
      <c r="L352" s="30">
        <v>0</v>
      </c>
      <c r="M352" s="30">
        <f>SUM(N352:O352)</f>
        <v>10532.85974</v>
      </c>
      <c r="N352" s="30">
        <v>10532.85974</v>
      </c>
      <c r="O352" s="30">
        <v>0</v>
      </c>
    </row>
    <row r="353" spans="1:15" x14ac:dyDescent="0.25">
      <c r="A353" s="27" t="s">
        <v>646</v>
      </c>
      <c r="B353" s="27" t="s">
        <v>647</v>
      </c>
      <c r="C353" s="31" t="s">
        <v>652</v>
      </c>
      <c r="D353" s="31"/>
      <c r="E353" s="32" t="s">
        <v>647</v>
      </c>
      <c r="F353" s="33"/>
      <c r="G353" s="34">
        <f>SUM(G351:G352)</f>
        <v>11798.12759</v>
      </c>
      <c r="H353" s="34">
        <f t="shared" ref="H353:O353" si="197">SUM(H351:H352)</f>
        <v>11798.12759</v>
      </c>
      <c r="I353" s="34">
        <f t="shared" si="197"/>
        <v>0</v>
      </c>
      <c r="J353" s="34">
        <f t="shared" si="197"/>
        <v>146.25415000000001</v>
      </c>
      <c r="K353" s="34">
        <f t="shared" si="197"/>
        <v>146.25415000000001</v>
      </c>
      <c r="L353" s="34">
        <f t="shared" si="197"/>
        <v>0</v>
      </c>
      <c r="M353" s="34">
        <f t="shared" si="197"/>
        <v>11651.95003</v>
      </c>
      <c r="N353" s="34">
        <f t="shared" si="197"/>
        <v>11651.95003</v>
      </c>
      <c r="O353" s="34">
        <f t="shared" si="197"/>
        <v>0</v>
      </c>
    </row>
    <row r="354" spans="1:15" ht="22.5" x14ac:dyDescent="0.25">
      <c r="A354" s="27" t="s">
        <v>653</v>
      </c>
      <c r="B354" s="27" t="s">
        <v>654</v>
      </c>
      <c r="C354" s="27" t="s">
        <v>655</v>
      </c>
      <c r="D354" s="27" t="s">
        <v>656</v>
      </c>
      <c r="E354" s="28" t="s">
        <v>656</v>
      </c>
      <c r="F354" s="29" t="s">
        <v>16</v>
      </c>
      <c r="G354" s="30">
        <f>SUM(H354:I354)</f>
        <v>482.48392999999999</v>
      </c>
      <c r="H354" s="30">
        <v>482.48392999999999</v>
      </c>
      <c r="I354" s="30">
        <v>0</v>
      </c>
      <c r="J354" s="30">
        <f>SUM(K354:L354)</f>
        <v>5.5885899999999999</v>
      </c>
      <c r="K354" s="30">
        <v>5.5885899999999999</v>
      </c>
      <c r="L354" s="30">
        <v>0</v>
      </c>
      <c r="M354" s="30">
        <f>SUM(N354:O354)</f>
        <v>476.89533999999998</v>
      </c>
      <c r="N354" s="30">
        <v>476.89533999999998</v>
      </c>
      <c r="O354" s="30">
        <v>0</v>
      </c>
    </row>
    <row r="355" spans="1:15" ht="22.5" x14ac:dyDescent="0.25">
      <c r="A355" s="27" t="s">
        <v>653</v>
      </c>
      <c r="B355" s="27" t="s">
        <v>654</v>
      </c>
      <c r="C355" s="31" t="s">
        <v>657</v>
      </c>
      <c r="D355" s="31"/>
      <c r="E355" s="32" t="s">
        <v>654</v>
      </c>
      <c r="F355" s="33"/>
      <c r="G355" s="34">
        <f>SUM(G354)</f>
        <v>482.48392999999999</v>
      </c>
      <c r="H355" s="34">
        <f t="shared" ref="H355:O355" si="198">SUM(H354)</f>
        <v>482.48392999999999</v>
      </c>
      <c r="I355" s="34">
        <f t="shared" si="198"/>
        <v>0</v>
      </c>
      <c r="J355" s="34">
        <f t="shared" si="198"/>
        <v>5.5885899999999999</v>
      </c>
      <c r="K355" s="34">
        <f t="shared" si="198"/>
        <v>5.5885899999999999</v>
      </c>
      <c r="L355" s="34">
        <f t="shared" si="198"/>
        <v>0</v>
      </c>
      <c r="M355" s="34">
        <f t="shared" si="198"/>
        <v>476.89533999999998</v>
      </c>
      <c r="N355" s="34">
        <f t="shared" si="198"/>
        <v>476.89533999999998</v>
      </c>
      <c r="O355" s="34">
        <f t="shared" si="198"/>
        <v>0</v>
      </c>
    </row>
    <row r="356" spans="1:15" x14ac:dyDescent="0.25">
      <c r="A356" s="27" t="s">
        <v>658</v>
      </c>
      <c r="B356" s="27" t="s">
        <v>659</v>
      </c>
      <c r="C356" s="27" t="s">
        <v>660</v>
      </c>
      <c r="D356" s="27" t="s">
        <v>661</v>
      </c>
      <c r="E356" s="28" t="s">
        <v>661</v>
      </c>
      <c r="F356" s="29" t="s">
        <v>16</v>
      </c>
      <c r="G356" s="30">
        <f>SUM(H356:I356)</f>
        <v>589.31110000000001</v>
      </c>
      <c r="H356" s="30">
        <v>589.31110000000001</v>
      </c>
      <c r="I356" s="30">
        <v>0</v>
      </c>
      <c r="J356" s="30">
        <f>SUM(K356:L356)</f>
        <v>0.52195999999999998</v>
      </c>
      <c r="K356" s="30">
        <v>0.52195999999999998</v>
      </c>
      <c r="L356" s="30">
        <v>0</v>
      </c>
      <c r="M356" s="30">
        <f>SUM(N356:O356)</f>
        <v>588.78913999999997</v>
      </c>
      <c r="N356" s="30">
        <v>588.78913999999997</v>
      </c>
      <c r="O356" s="30">
        <v>0</v>
      </c>
    </row>
    <row r="357" spans="1:15" x14ac:dyDescent="0.25">
      <c r="A357" s="27" t="s">
        <v>658</v>
      </c>
      <c r="B357" s="27" t="s">
        <v>659</v>
      </c>
      <c r="C357" s="27" t="s">
        <v>662</v>
      </c>
      <c r="D357" s="27" t="s">
        <v>663</v>
      </c>
      <c r="E357" s="28" t="s">
        <v>663</v>
      </c>
      <c r="F357" s="29" t="s">
        <v>16</v>
      </c>
      <c r="G357" s="30">
        <f>SUM(H357:I357)</f>
        <v>2066.4655600000001</v>
      </c>
      <c r="H357" s="30">
        <v>2066.4655600000001</v>
      </c>
      <c r="I357" s="30">
        <v>0</v>
      </c>
      <c r="J357" s="30">
        <f>SUM(K357:L357)</f>
        <v>48.588200000000001</v>
      </c>
      <c r="K357" s="30">
        <v>48.588200000000001</v>
      </c>
      <c r="L357" s="30">
        <v>0</v>
      </c>
      <c r="M357" s="30">
        <f>SUM(N357:O357)</f>
        <v>2017.87736</v>
      </c>
      <c r="N357" s="30">
        <v>2017.87736</v>
      </c>
      <c r="O357" s="30">
        <v>0</v>
      </c>
    </row>
    <row r="358" spans="1:15" ht="22.5" x14ac:dyDescent="0.25">
      <c r="A358" s="27" t="s">
        <v>658</v>
      </c>
      <c r="B358" s="27" t="s">
        <v>659</v>
      </c>
      <c r="C358" s="31" t="s">
        <v>664</v>
      </c>
      <c r="D358" s="31"/>
      <c r="E358" s="32" t="s">
        <v>659</v>
      </c>
      <c r="F358" s="33"/>
      <c r="G358" s="34">
        <f>SUM(G356:G357)</f>
        <v>2655.77666</v>
      </c>
      <c r="H358" s="34">
        <f t="shared" ref="H358:O358" si="199">SUM(H356:H357)</f>
        <v>2655.77666</v>
      </c>
      <c r="I358" s="34">
        <f t="shared" si="199"/>
        <v>0</v>
      </c>
      <c r="J358" s="34">
        <f t="shared" si="199"/>
        <v>49.11016</v>
      </c>
      <c r="K358" s="34">
        <f t="shared" si="199"/>
        <v>49.11016</v>
      </c>
      <c r="L358" s="34">
        <f t="shared" si="199"/>
        <v>0</v>
      </c>
      <c r="M358" s="34">
        <f t="shared" si="199"/>
        <v>2606.6664999999998</v>
      </c>
      <c r="N358" s="34">
        <f t="shared" si="199"/>
        <v>2606.6664999999998</v>
      </c>
      <c r="O358" s="34">
        <f t="shared" si="199"/>
        <v>0</v>
      </c>
    </row>
    <row r="359" spans="1:15" x14ac:dyDescent="0.25">
      <c r="A359" s="31" t="s">
        <v>665</v>
      </c>
      <c r="B359" s="31"/>
      <c r="C359" s="31"/>
      <c r="D359" s="31"/>
      <c r="E359" s="32" t="s">
        <v>666</v>
      </c>
      <c r="F359" s="33"/>
      <c r="G359" s="34">
        <f>SUM(G358,G355,G353,G350,G347)</f>
        <v>19490.313179999997</v>
      </c>
      <c r="H359" s="34">
        <f t="shared" ref="H359:O359" si="200">SUM(H358,H355,H353,H350,H347)</f>
        <v>19490.313179999997</v>
      </c>
      <c r="I359" s="34">
        <f t="shared" si="200"/>
        <v>0</v>
      </c>
      <c r="J359" s="34">
        <f t="shared" si="200"/>
        <v>225.7167</v>
      </c>
      <c r="K359" s="34">
        <f t="shared" si="200"/>
        <v>225.7167</v>
      </c>
      <c r="L359" s="34">
        <f t="shared" si="200"/>
        <v>0</v>
      </c>
      <c r="M359" s="34">
        <f t="shared" si="200"/>
        <v>19264.673070000001</v>
      </c>
      <c r="N359" s="34">
        <f t="shared" si="200"/>
        <v>19264.673070000001</v>
      </c>
      <c r="O359" s="34">
        <f t="shared" si="200"/>
        <v>0</v>
      </c>
    </row>
    <row r="360" spans="1:15" ht="22.5" x14ac:dyDescent="0.25">
      <c r="A360" s="27" t="s">
        <v>667</v>
      </c>
      <c r="B360" s="27" t="s">
        <v>668</v>
      </c>
      <c r="C360" s="27" t="s">
        <v>669</v>
      </c>
      <c r="D360" s="27" t="s">
        <v>670</v>
      </c>
      <c r="E360" s="28" t="s">
        <v>670</v>
      </c>
      <c r="F360" s="29" t="s">
        <v>16</v>
      </c>
      <c r="G360" s="30">
        <f>SUM(H360:I360)</f>
        <v>117.68065</v>
      </c>
      <c r="H360" s="30">
        <v>117.68065</v>
      </c>
      <c r="I360" s="30">
        <v>0</v>
      </c>
      <c r="J360" s="30">
        <f>SUM(K360:L360)</f>
        <v>1.4717</v>
      </c>
      <c r="K360" s="30">
        <v>1.4717</v>
      </c>
      <c r="L360" s="30">
        <v>0</v>
      </c>
      <c r="M360" s="30">
        <f>SUM(N360:O360)</f>
        <v>116.20895</v>
      </c>
      <c r="N360" s="30">
        <v>116.20895</v>
      </c>
      <c r="O360" s="30">
        <v>0</v>
      </c>
    </row>
    <row r="361" spans="1:15" x14ac:dyDescent="0.25">
      <c r="A361" s="27" t="s">
        <v>667</v>
      </c>
      <c r="B361" s="27" t="s">
        <v>668</v>
      </c>
      <c r="C361" s="31" t="s">
        <v>671</v>
      </c>
      <c r="D361" s="31"/>
      <c r="E361" s="32" t="s">
        <v>668</v>
      </c>
      <c r="F361" s="33"/>
      <c r="G361" s="34">
        <f>SUM(G360)</f>
        <v>117.68065</v>
      </c>
      <c r="H361" s="34">
        <f t="shared" ref="H361:O361" si="201">SUM(H360)</f>
        <v>117.68065</v>
      </c>
      <c r="I361" s="34">
        <f t="shared" si="201"/>
        <v>0</v>
      </c>
      <c r="J361" s="34">
        <f t="shared" si="201"/>
        <v>1.4717</v>
      </c>
      <c r="K361" s="34">
        <f t="shared" si="201"/>
        <v>1.4717</v>
      </c>
      <c r="L361" s="34">
        <f t="shared" si="201"/>
        <v>0</v>
      </c>
      <c r="M361" s="34">
        <f t="shared" si="201"/>
        <v>116.20895</v>
      </c>
      <c r="N361" s="34">
        <f t="shared" si="201"/>
        <v>116.20895</v>
      </c>
      <c r="O361" s="34">
        <f t="shared" si="201"/>
        <v>0</v>
      </c>
    </row>
    <row r="362" spans="1:15" x14ac:dyDescent="0.25">
      <c r="A362" s="27" t="s">
        <v>672</v>
      </c>
      <c r="B362" s="27" t="s">
        <v>673</v>
      </c>
      <c r="C362" s="27" t="s">
        <v>674</v>
      </c>
      <c r="D362" s="27" t="s">
        <v>675</v>
      </c>
      <c r="E362" s="28" t="s">
        <v>675</v>
      </c>
      <c r="F362" s="29" t="s">
        <v>16</v>
      </c>
      <c r="G362" s="30">
        <f>SUM(H362:I362)</f>
        <v>456.53249</v>
      </c>
      <c r="H362" s="30">
        <v>456.53249</v>
      </c>
      <c r="I362" s="30">
        <v>0</v>
      </c>
      <c r="J362" s="30">
        <f>SUM(K362:L362)</f>
        <v>0.41352</v>
      </c>
      <c r="K362" s="30">
        <v>0.41352</v>
      </c>
      <c r="L362" s="30">
        <v>0</v>
      </c>
      <c r="M362" s="30">
        <f>SUM(N362:O362)</f>
        <v>456.11896999999999</v>
      </c>
      <c r="N362" s="30">
        <v>456.11896999999999</v>
      </c>
      <c r="O362" s="30">
        <v>0</v>
      </c>
    </row>
    <row r="363" spans="1:15" x14ac:dyDescent="0.25">
      <c r="A363" s="27" t="s">
        <v>672</v>
      </c>
      <c r="B363" s="27" t="s">
        <v>673</v>
      </c>
      <c r="C363" s="31" t="s">
        <v>676</v>
      </c>
      <c r="D363" s="31"/>
      <c r="E363" s="32" t="s">
        <v>673</v>
      </c>
      <c r="F363" s="33"/>
      <c r="G363" s="34">
        <f>SUM(G362)</f>
        <v>456.53249</v>
      </c>
      <c r="H363" s="34">
        <f t="shared" ref="H363:O363" si="202">SUM(H362)</f>
        <v>456.53249</v>
      </c>
      <c r="I363" s="34">
        <f t="shared" si="202"/>
        <v>0</v>
      </c>
      <c r="J363" s="34">
        <f t="shared" si="202"/>
        <v>0.41352</v>
      </c>
      <c r="K363" s="34">
        <f t="shared" si="202"/>
        <v>0.41352</v>
      </c>
      <c r="L363" s="34">
        <f t="shared" si="202"/>
        <v>0</v>
      </c>
      <c r="M363" s="34">
        <f t="shared" si="202"/>
        <v>456.11896999999999</v>
      </c>
      <c r="N363" s="34">
        <f t="shared" si="202"/>
        <v>456.11896999999999</v>
      </c>
      <c r="O363" s="34">
        <f t="shared" si="202"/>
        <v>0</v>
      </c>
    </row>
    <row r="364" spans="1:15" x14ac:dyDescent="0.25">
      <c r="A364" s="31" t="s">
        <v>677</v>
      </c>
      <c r="B364" s="31"/>
      <c r="C364" s="31"/>
      <c r="D364" s="31"/>
      <c r="E364" s="32" t="s">
        <v>678</v>
      </c>
      <c r="F364" s="33"/>
      <c r="G364" s="34">
        <f>SUM(G363,G361)</f>
        <v>574.21313999999995</v>
      </c>
      <c r="H364" s="34">
        <f t="shared" ref="H364:O364" si="203">SUM(H363,H361)</f>
        <v>574.21313999999995</v>
      </c>
      <c r="I364" s="34">
        <f t="shared" si="203"/>
        <v>0</v>
      </c>
      <c r="J364" s="34">
        <f t="shared" si="203"/>
        <v>1.8852199999999999</v>
      </c>
      <c r="K364" s="34">
        <f t="shared" si="203"/>
        <v>1.8852199999999999</v>
      </c>
      <c r="L364" s="34">
        <f t="shared" si="203"/>
        <v>0</v>
      </c>
      <c r="M364" s="34">
        <f t="shared" si="203"/>
        <v>572.32791999999995</v>
      </c>
      <c r="N364" s="34">
        <f t="shared" si="203"/>
        <v>572.32791999999995</v>
      </c>
      <c r="O364" s="34">
        <f t="shared" si="203"/>
        <v>0</v>
      </c>
    </row>
    <row r="365" spans="1:15" x14ac:dyDescent="0.25">
      <c r="A365" s="27">
        <v>730</v>
      </c>
      <c r="B365" s="36"/>
      <c r="C365" s="27">
        <v>7300</v>
      </c>
      <c r="D365" s="36"/>
      <c r="E365" s="28" t="s">
        <v>679</v>
      </c>
      <c r="F365" s="29" t="s">
        <v>16</v>
      </c>
      <c r="G365" s="40">
        <f>SUM(H365:I365)</f>
        <v>31.63589</v>
      </c>
      <c r="H365" s="40">
        <v>31.63589</v>
      </c>
      <c r="I365" s="40">
        <v>0</v>
      </c>
      <c r="J365" s="40">
        <f>SUM(K365:L365)</f>
        <v>0</v>
      </c>
      <c r="K365" s="40">
        <v>0</v>
      </c>
      <c r="L365" s="40">
        <v>0</v>
      </c>
      <c r="M365" s="40">
        <f>SUM(N365:O365)</f>
        <v>31.63589</v>
      </c>
      <c r="N365" s="40">
        <v>31.63589</v>
      </c>
      <c r="O365" s="40">
        <v>0</v>
      </c>
    </row>
    <row r="366" spans="1:15" x14ac:dyDescent="0.25">
      <c r="A366" s="27">
        <v>730</v>
      </c>
      <c r="B366" s="36"/>
      <c r="C366" s="27">
        <v>7301</v>
      </c>
      <c r="D366" s="36"/>
      <c r="E366" s="28" t="s">
        <v>680</v>
      </c>
      <c r="F366" s="29" t="s">
        <v>16</v>
      </c>
      <c r="G366" s="40">
        <f>SUM(H366:I366)</f>
        <v>128.62280999999999</v>
      </c>
      <c r="H366" s="40">
        <v>128.62280999999999</v>
      </c>
      <c r="I366" s="40">
        <v>0</v>
      </c>
      <c r="J366" s="40">
        <f>SUM(K366:L366)</f>
        <v>0</v>
      </c>
      <c r="K366" s="40">
        <v>0</v>
      </c>
      <c r="L366" s="40">
        <v>0</v>
      </c>
      <c r="M366" s="40">
        <f>SUM(N366:O366)</f>
        <v>128.62280999999999</v>
      </c>
      <c r="N366" s="40">
        <v>128.62280999999999</v>
      </c>
      <c r="O366" s="40">
        <v>0</v>
      </c>
    </row>
    <row r="367" spans="1:15" x14ac:dyDescent="0.25">
      <c r="A367" s="27">
        <v>730</v>
      </c>
      <c r="B367" s="36"/>
      <c r="C367" s="31" t="s">
        <v>681</v>
      </c>
      <c r="D367" s="31"/>
      <c r="E367" s="32" t="s">
        <v>682</v>
      </c>
      <c r="F367" s="33"/>
      <c r="G367" s="34">
        <f>SUM(G365:G366)</f>
        <v>160.25869999999998</v>
      </c>
      <c r="H367" s="34">
        <f t="shared" ref="H367:O367" si="204">SUM(H365:H366)</f>
        <v>160.25869999999998</v>
      </c>
      <c r="I367" s="34">
        <f t="shared" si="204"/>
        <v>0</v>
      </c>
      <c r="J367" s="34">
        <f t="shared" si="204"/>
        <v>0</v>
      </c>
      <c r="K367" s="34">
        <f t="shared" si="204"/>
        <v>0</v>
      </c>
      <c r="L367" s="34">
        <f t="shared" si="204"/>
        <v>0</v>
      </c>
      <c r="M367" s="34">
        <f t="shared" si="204"/>
        <v>160.25869999999998</v>
      </c>
      <c r="N367" s="34">
        <f t="shared" si="204"/>
        <v>160.25869999999998</v>
      </c>
      <c r="O367" s="34">
        <f t="shared" si="204"/>
        <v>0</v>
      </c>
    </row>
    <row r="368" spans="1:15" x14ac:dyDescent="0.25">
      <c r="A368" s="27" t="s">
        <v>683</v>
      </c>
      <c r="B368" s="27" t="s">
        <v>684</v>
      </c>
      <c r="C368" s="27" t="s">
        <v>685</v>
      </c>
      <c r="D368" s="27" t="s">
        <v>686</v>
      </c>
      <c r="E368" s="28" t="s">
        <v>686</v>
      </c>
      <c r="F368" s="29" t="s">
        <v>16</v>
      </c>
      <c r="G368" s="30">
        <f>SUM(H368:I368)</f>
        <v>7.25</v>
      </c>
      <c r="H368" s="30">
        <v>7.25</v>
      </c>
      <c r="I368" s="30">
        <v>0</v>
      </c>
      <c r="J368" s="30">
        <f>SUM(K368:L368)</f>
        <v>0</v>
      </c>
      <c r="K368" s="30">
        <v>0</v>
      </c>
      <c r="L368" s="30">
        <v>0</v>
      </c>
      <c r="M368" s="30">
        <f>SUM(N368:O368)</f>
        <v>7.25</v>
      </c>
      <c r="N368" s="30">
        <v>7.25</v>
      </c>
      <c r="O368" s="30">
        <v>0</v>
      </c>
    </row>
    <row r="369" spans="1:15" x14ac:dyDescent="0.25">
      <c r="A369" s="27" t="s">
        <v>683</v>
      </c>
      <c r="B369" s="27" t="s">
        <v>684</v>
      </c>
      <c r="C369" s="27" t="s">
        <v>687</v>
      </c>
      <c r="D369" s="27" t="s">
        <v>688</v>
      </c>
      <c r="E369" s="28" t="s">
        <v>688</v>
      </c>
      <c r="F369" s="29" t="s">
        <v>16</v>
      </c>
      <c r="G369" s="30">
        <f t="shared" ref="G369:G372" si="205">SUM(H369:I369)</f>
        <v>1079.9198699999999</v>
      </c>
      <c r="H369" s="30">
        <v>1079.9198699999999</v>
      </c>
      <c r="I369" s="30">
        <v>0</v>
      </c>
      <c r="J369" s="30">
        <f t="shared" ref="J369:J372" si="206">SUM(K369:L369)</f>
        <v>0</v>
      </c>
      <c r="K369" s="30">
        <v>0</v>
      </c>
      <c r="L369" s="30">
        <v>0</v>
      </c>
      <c r="M369" s="30">
        <f t="shared" ref="M369:M372" si="207">SUM(N369:O369)</f>
        <v>1079.9198699999999</v>
      </c>
      <c r="N369" s="30">
        <v>1079.9198699999999</v>
      </c>
      <c r="O369" s="30">
        <v>0</v>
      </c>
    </row>
    <row r="370" spans="1:15" x14ac:dyDescent="0.25">
      <c r="A370" s="27" t="s">
        <v>683</v>
      </c>
      <c r="B370" s="27" t="s">
        <v>684</v>
      </c>
      <c r="C370" s="27" t="s">
        <v>689</v>
      </c>
      <c r="D370" s="27" t="s">
        <v>690</v>
      </c>
      <c r="E370" s="28" t="s">
        <v>690</v>
      </c>
      <c r="F370" s="29" t="s">
        <v>16</v>
      </c>
      <c r="G370" s="30">
        <f t="shared" si="205"/>
        <v>1119.9869699999999</v>
      </c>
      <c r="H370" s="30">
        <v>1119.9869699999999</v>
      </c>
      <c r="I370" s="30">
        <v>0</v>
      </c>
      <c r="J370" s="30">
        <f t="shared" si="206"/>
        <v>0</v>
      </c>
      <c r="K370" s="30">
        <v>0</v>
      </c>
      <c r="L370" s="30">
        <v>0</v>
      </c>
      <c r="M370" s="30">
        <f t="shared" si="207"/>
        <v>1119.9869699999999</v>
      </c>
      <c r="N370" s="30">
        <v>1119.9869699999999</v>
      </c>
      <c r="O370" s="30">
        <v>0</v>
      </c>
    </row>
    <row r="371" spans="1:15" x14ac:dyDescent="0.25">
      <c r="A371" s="27" t="s">
        <v>683</v>
      </c>
      <c r="B371" s="27" t="s">
        <v>684</v>
      </c>
      <c r="C371" s="27" t="s">
        <v>691</v>
      </c>
      <c r="D371" s="27" t="s">
        <v>692</v>
      </c>
      <c r="E371" s="28" t="s">
        <v>692</v>
      </c>
      <c r="F371" s="29" t="s">
        <v>16</v>
      </c>
      <c r="G371" s="30">
        <f t="shared" si="205"/>
        <v>374.77936999999997</v>
      </c>
      <c r="H371" s="30">
        <v>374.77936999999997</v>
      </c>
      <c r="I371" s="30">
        <v>0</v>
      </c>
      <c r="J371" s="30">
        <f t="shared" si="206"/>
        <v>0</v>
      </c>
      <c r="K371" s="30">
        <v>0</v>
      </c>
      <c r="L371" s="30">
        <v>0</v>
      </c>
      <c r="M371" s="30">
        <f t="shared" si="207"/>
        <v>374.77936999999997</v>
      </c>
      <c r="N371" s="30">
        <v>374.77936999999997</v>
      </c>
      <c r="O371" s="30">
        <v>0</v>
      </c>
    </row>
    <row r="372" spans="1:15" x14ac:dyDescent="0.25">
      <c r="A372" s="27" t="s">
        <v>683</v>
      </c>
      <c r="B372" s="27" t="s">
        <v>684</v>
      </c>
      <c r="C372" s="27" t="s">
        <v>693</v>
      </c>
      <c r="D372" s="27" t="s">
        <v>694</v>
      </c>
      <c r="E372" s="28" t="s">
        <v>694</v>
      </c>
      <c r="F372" s="29" t="s">
        <v>16</v>
      </c>
      <c r="G372" s="30">
        <f t="shared" si="205"/>
        <v>894.21708000000001</v>
      </c>
      <c r="H372" s="30">
        <v>894.21708000000001</v>
      </c>
      <c r="I372" s="30">
        <v>0</v>
      </c>
      <c r="J372" s="30">
        <f t="shared" si="206"/>
        <v>2.5999999999999999E-2</v>
      </c>
      <c r="K372" s="30">
        <v>2.5999999999999999E-2</v>
      </c>
      <c r="L372" s="30">
        <v>0</v>
      </c>
      <c r="M372" s="30">
        <f t="shared" si="207"/>
        <v>893.95708000000002</v>
      </c>
      <c r="N372" s="30">
        <v>893.95708000000002</v>
      </c>
      <c r="O372" s="30">
        <v>0</v>
      </c>
    </row>
    <row r="373" spans="1:15" x14ac:dyDescent="0.25">
      <c r="A373" s="27" t="s">
        <v>683</v>
      </c>
      <c r="B373" s="27" t="s">
        <v>684</v>
      </c>
      <c r="C373" s="31" t="s">
        <v>695</v>
      </c>
      <c r="D373" s="31"/>
      <c r="E373" s="32" t="s">
        <v>684</v>
      </c>
      <c r="F373" s="33"/>
      <c r="G373" s="34">
        <f>SUM(G368:G372)</f>
        <v>3476.1532899999997</v>
      </c>
      <c r="H373" s="34">
        <f t="shared" ref="H373:O373" si="208">SUM(H368:H372)</f>
        <v>3476.1532899999997</v>
      </c>
      <c r="I373" s="34">
        <f t="shared" si="208"/>
        <v>0</v>
      </c>
      <c r="J373" s="34">
        <f t="shared" si="208"/>
        <v>2.5999999999999999E-2</v>
      </c>
      <c r="K373" s="34">
        <f t="shared" si="208"/>
        <v>2.5999999999999999E-2</v>
      </c>
      <c r="L373" s="34">
        <f t="shared" si="208"/>
        <v>0</v>
      </c>
      <c r="M373" s="34">
        <f t="shared" si="208"/>
        <v>3475.89329</v>
      </c>
      <c r="N373" s="34">
        <f t="shared" si="208"/>
        <v>3475.89329</v>
      </c>
      <c r="O373" s="34">
        <f t="shared" si="208"/>
        <v>0</v>
      </c>
    </row>
    <row r="374" spans="1:15" x14ac:dyDescent="0.25">
      <c r="A374" s="31" t="s">
        <v>696</v>
      </c>
      <c r="B374" s="31"/>
      <c r="C374" s="31"/>
      <c r="D374" s="31"/>
      <c r="E374" s="32" t="s">
        <v>684</v>
      </c>
      <c r="F374" s="33"/>
      <c r="G374" s="34">
        <f>SUM(G373,G367)</f>
        <v>3636.4119899999996</v>
      </c>
      <c r="H374" s="34">
        <f t="shared" ref="H374:O374" si="209">SUM(H373,H367)</f>
        <v>3636.4119899999996</v>
      </c>
      <c r="I374" s="34">
        <f t="shared" si="209"/>
        <v>0</v>
      </c>
      <c r="J374" s="34">
        <f t="shared" si="209"/>
        <v>2.5999999999999999E-2</v>
      </c>
      <c r="K374" s="34">
        <f t="shared" si="209"/>
        <v>2.5999999999999999E-2</v>
      </c>
      <c r="L374" s="34">
        <f t="shared" si="209"/>
        <v>0</v>
      </c>
      <c r="M374" s="34">
        <f t="shared" si="209"/>
        <v>3636.1519899999998</v>
      </c>
      <c r="N374" s="34">
        <f t="shared" si="209"/>
        <v>3636.1519899999998</v>
      </c>
      <c r="O374" s="34">
        <f t="shared" si="209"/>
        <v>0</v>
      </c>
    </row>
    <row r="375" spans="1:15" x14ac:dyDescent="0.25">
      <c r="A375" s="27" t="s">
        <v>697</v>
      </c>
      <c r="B375" s="27" t="s">
        <v>698</v>
      </c>
      <c r="C375" s="27" t="s">
        <v>699</v>
      </c>
      <c r="D375" s="27" t="s">
        <v>700</v>
      </c>
      <c r="E375" s="28" t="s">
        <v>700</v>
      </c>
      <c r="F375" s="29" t="s">
        <v>16</v>
      </c>
      <c r="G375" s="30">
        <f>SUM(H375:I375)</f>
        <v>14582.70169</v>
      </c>
      <c r="H375" s="30">
        <v>14582.70169</v>
      </c>
      <c r="I375" s="30">
        <v>0</v>
      </c>
      <c r="J375" s="30">
        <f>SUM(K375:L375)</f>
        <v>0.14357</v>
      </c>
      <c r="K375" s="30">
        <v>0.14357</v>
      </c>
      <c r="L375" s="30">
        <v>0</v>
      </c>
      <c r="M375" s="30">
        <v>14582.70169</v>
      </c>
      <c r="N375" s="30">
        <v>14582.70169</v>
      </c>
      <c r="O375" s="30">
        <v>0</v>
      </c>
    </row>
    <row r="376" spans="1:15" x14ac:dyDescent="0.25">
      <c r="A376" s="27" t="s">
        <v>697</v>
      </c>
      <c r="B376" s="27" t="s">
        <v>698</v>
      </c>
      <c r="C376" s="27" t="s">
        <v>701</v>
      </c>
      <c r="D376" s="27" t="s">
        <v>702</v>
      </c>
      <c r="E376" s="28" t="s">
        <v>702</v>
      </c>
      <c r="F376" s="29" t="s">
        <v>16</v>
      </c>
      <c r="G376" s="30">
        <f t="shared" ref="G376:G379" si="210">SUM(H376:I376)</f>
        <v>1257.1612399999999</v>
      </c>
      <c r="H376" s="30">
        <v>1257.1612399999999</v>
      </c>
      <c r="I376" s="30">
        <v>0</v>
      </c>
      <c r="J376" s="30">
        <f t="shared" ref="J376:J379" si="211">SUM(K376:L376)</f>
        <v>0</v>
      </c>
      <c r="K376" s="30">
        <v>0</v>
      </c>
      <c r="L376" s="30">
        <v>0</v>
      </c>
      <c r="M376" s="30">
        <f t="shared" ref="M376:M379" si="212">SUM(N376:O376)</f>
        <v>1257.1612399999999</v>
      </c>
      <c r="N376" s="30">
        <v>1257.1612399999999</v>
      </c>
      <c r="O376" s="30">
        <v>0</v>
      </c>
    </row>
    <row r="377" spans="1:15" x14ac:dyDescent="0.25">
      <c r="A377" s="27" t="s">
        <v>697</v>
      </c>
      <c r="B377" s="27" t="s">
        <v>698</v>
      </c>
      <c r="C377" s="27" t="s">
        <v>703</v>
      </c>
      <c r="D377" s="27" t="s">
        <v>704</v>
      </c>
      <c r="E377" s="28" t="s">
        <v>704</v>
      </c>
      <c r="F377" s="29" t="s">
        <v>16</v>
      </c>
      <c r="G377" s="30">
        <f t="shared" si="210"/>
        <v>14.003399999999999</v>
      </c>
      <c r="H377" s="30">
        <v>14.003399999999999</v>
      </c>
      <c r="I377" s="30">
        <v>0</v>
      </c>
      <c r="J377" s="30">
        <f t="shared" si="211"/>
        <v>0</v>
      </c>
      <c r="K377" s="30">
        <v>0</v>
      </c>
      <c r="L377" s="30">
        <v>0</v>
      </c>
      <c r="M377" s="30">
        <f t="shared" si="212"/>
        <v>14.003399999999999</v>
      </c>
      <c r="N377" s="30">
        <v>14.003399999999999</v>
      </c>
      <c r="O377" s="30">
        <v>0</v>
      </c>
    </row>
    <row r="378" spans="1:15" x14ac:dyDescent="0.25">
      <c r="A378" s="27" t="s">
        <v>697</v>
      </c>
      <c r="B378" s="27" t="s">
        <v>698</v>
      </c>
      <c r="C378" s="27" t="s">
        <v>705</v>
      </c>
      <c r="D378" s="27" t="s">
        <v>706</v>
      </c>
      <c r="E378" s="28" t="s">
        <v>706</v>
      </c>
      <c r="F378" s="29" t="s">
        <v>16</v>
      </c>
      <c r="G378" s="30">
        <f t="shared" si="210"/>
        <v>0</v>
      </c>
      <c r="H378" s="30">
        <v>0</v>
      </c>
      <c r="I378" s="30">
        <v>0</v>
      </c>
      <c r="J378" s="30">
        <f t="shared" si="211"/>
        <v>0</v>
      </c>
      <c r="K378" s="30">
        <v>0</v>
      </c>
      <c r="L378" s="30">
        <v>0</v>
      </c>
      <c r="M378" s="30">
        <f t="shared" si="212"/>
        <v>0</v>
      </c>
      <c r="N378" s="30">
        <v>0</v>
      </c>
      <c r="O378" s="30">
        <v>0</v>
      </c>
    </row>
    <row r="379" spans="1:15" x14ac:dyDescent="0.25">
      <c r="A379" s="27" t="s">
        <v>697</v>
      </c>
      <c r="B379" s="27" t="s">
        <v>698</v>
      </c>
      <c r="C379" s="27" t="s">
        <v>707</v>
      </c>
      <c r="D379" s="27" t="s">
        <v>708</v>
      </c>
      <c r="E379" s="28" t="s">
        <v>708</v>
      </c>
      <c r="F379" s="29" t="s">
        <v>16</v>
      </c>
      <c r="G379" s="30">
        <f t="shared" si="210"/>
        <v>1.54905</v>
      </c>
      <c r="H379" s="30">
        <v>1.54905</v>
      </c>
      <c r="I379" s="30">
        <v>0</v>
      </c>
      <c r="J379" s="30">
        <f t="shared" si="211"/>
        <v>0</v>
      </c>
      <c r="K379" s="30">
        <v>0</v>
      </c>
      <c r="L379" s="30">
        <v>0</v>
      </c>
      <c r="M379" s="30">
        <f t="shared" si="212"/>
        <v>1.54905</v>
      </c>
      <c r="N379" s="30">
        <v>1.54905</v>
      </c>
      <c r="O379" s="30">
        <v>0</v>
      </c>
    </row>
    <row r="380" spans="1:15" x14ac:dyDescent="0.25">
      <c r="A380" s="27" t="s">
        <v>697</v>
      </c>
      <c r="B380" s="27" t="s">
        <v>698</v>
      </c>
      <c r="C380" s="31" t="s">
        <v>709</v>
      </c>
      <c r="D380" s="31"/>
      <c r="E380" s="32" t="s">
        <v>698</v>
      </c>
      <c r="F380" s="33"/>
      <c r="G380" s="34">
        <f>SUM(G375:G379)</f>
        <v>15855.415379999999</v>
      </c>
      <c r="H380" s="34">
        <f t="shared" ref="H380:O380" si="213">SUM(H375:H379)</f>
        <v>15855.415379999999</v>
      </c>
      <c r="I380" s="34">
        <f t="shared" si="213"/>
        <v>0</v>
      </c>
      <c r="J380" s="34">
        <f t="shared" si="213"/>
        <v>0.14357</v>
      </c>
      <c r="K380" s="34">
        <f t="shared" si="213"/>
        <v>0.14357</v>
      </c>
      <c r="L380" s="34">
        <f t="shared" si="213"/>
        <v>0</v>
      </c>
      <c r="M380" s="34">
        <f t="shared" si="213"/>
        <v>15855.415379999999</v>
      </c>
      <c r="N380" s="34">
        <f t="shared" si="213"/>
        <v>15855.415379999999</v>
      </c>
      <c r="O380" s="34">
        <f t="shared" si="213"/>
        <v>0</v>
      </c>
    </row>
    <row r="381" spans="1:15" x14ac:dyDescent="0.25">
      <c r="A381" s="27" t="s">
        <v>710</v>
      </c>
      <c r="B381" s="27" t="s">
        <v>711</v>
      </c>
      <c r="C381" s="27" t="s">
        <v>712</v>
      </c>
      <c r="D381" s="27" t="s">
        <v>713</v>
      </c>
      <c r="E381" s="28" t="s">
        <v>713</v>
      </c>
      <c r="F381" s="29" t="s">
        <v>16</v>
      </c>
      <c r="G381" s="30">
        <f>SUM(H381:I381)</f>
        <v>1.1172500000000001</v>
      </c>
      <c r="H381" s="30">
        <v>1.1172500000000001</v>
      </c>
      <c r="I381" s="30">
        <v>0</v>
      </c>
      <c r="J381" s="30">
        <f>SUM(K381:L381)</f>
        <v>0</v>
      </c>
      <c r="K381" s="30"/>
      <c r="L381" s="30">
        <v>0</v>
      </c>
      <c r="M381" s="30">
        <v>1.1172500000000001</v>
      </c>
      <c r="N381" s="30">
        <v>1.1172500000000001</v>
      </c>
      <c r="O381" s="30">
        <v>0</v>
      </c>
    </row>
    <row r="382" spans="1:15" x14ac:dyDescent="0.25">
      <c r="A382" s="27" t="s">
        <v>710</v>
      </c>
      <c r="B382" s="27" t="s">
        <v>711</v>
      </c>
      <c r="C382" s="27" t="s">
        <v>714</v>
      </c>
      <c r="D382" s="27" t="s">
        <v>715</v>
      </c>
      <c r="E382" s="28" t="s">
        <v>715</v>
      </c>
      <c r="F382" s="29" t="s">
        <v>16</v>
      </c>
      <c r="G382" s="30">
        <f t="shared" ref="G382:G384" si="214">SUM(H382:I382)</f>
        <v>0</v>
      </c>
      <c r="H382" s="30">
        <v>0</v>
      </c>
      <c r="I382" s="30">
        <v>0</v>
      </c>
      <c r="J382" s="30">
        <f t="shared" ref="J382:J384" si="215">SUM(K382:L382)</f>
        <v>0</v>
      </c>
      <c r="K382" s="30">
        <v>0</v>
      </c>
      <c r="L382" s="30">
        <v>0</v>
      </c>
      <c r="M382" s="30">
        <f t="shared" ref="M382:M384" si="216">SUM(N382:O382)</f>
        <v>0</v>
      </c>
      <c r="N382" s="30">
        <v>0</v>
      </c>
      <c r="O382" s="30">
        <v>0</v>
      </c>
    </row>
    <row r="383" spans="1:15" x14ac:dyDescent="0.25">
      <c r="A383" s="27" t="s">
        <v>710</v>
      </c>
      <c r="B383" s="27" t="s">
        <v>711</v>
      </c>
      <c r="C383" s="27" t="s">
        <v>716</v>
      </c>
      <c r="D383" s="27" t="s">
        <v>717</v>
      </c>
      <c r="E383" s="28" t="s">
        <v>717</v>
      </c>
      <c r="F383" s="29" t="s">
        <v>16</v>
      </c>
      <c r="G383" s="30">
        <f t="shared" si="214"/>
        <v>510.38368000000003</v>
      </c>
      <c r="H383" s="30">
        <v>510.38368000000003</v>
      </c>
      <c r="I383" s="30">
        <v>0</v>
      </c>
      <c r="J383" s="30">
        <f t="shared" si="215"/>
        <v>0</v>
      </c>
      <c r="K383" s="30">
        <v>0</v>
      </c>
      <c r="L383" s="30">
        <v>0</v>
      </c>
      <c r="M383" s="30">
        <f t="shared" si="216"/>
        <v>510.38368000000003</v>
      </c>
      <c r="N383" s="30">
        <v>510.38368000000003</v>
      </c>
      <c r="O383" s="30">
        <v>0</v>
      </c>
    </row>
    <row r="384" spans="1:15" x14ac:dyDescent="0.25">
      <c r="A384" s="27" t="s">
        <v>710</v>
      </c>
      <c r="B384" s="27" t="s">
        <v>711</v>
      </c>
      <c r="C384" s="27" t="s">
        <v>718</v>
      </c>
      <c r="D384" s="27" t="s">
        <v>719</v>
      </c>
      <c r="E384" s="28" t="s">
        <v>719</v>
      </c>
      <c r="F384" s="29" t="s">
        <v>16</v>
      </c>
      <c r="G384" s="30">
        <f t="shared" si="214"/>
        <v>889.59441000000004</v>
      </c>
      <c r="H384" s="30">
        <v>889.59441000000004</v>
      </c>
      <c r="I384" s="30">
        <v>0</v>
      </c>
      <c r="J384" s="30">
        <f t="shared" si="215"/>
        <v>0</v>
      </c>
      <c r="K384" s="30">
        <v>0</v>
      </c>
      <c r="L384" s="30">
        <v>0</v>
      </c>
      <c r="M384" s="30">
        <f t="shared" si="216"/>
        <v>889.59441000000004</v>
      </c>
      <c r="N384" s="30">
        <v>889.59441000000004</v>
      </c>
      <c r="O384" s="30">
        <v>0</v>
      </c>
    </row>
    <row r="385" spans="1:15" x14ac:dyDescent="0.25">
      <c r="A385" s="27" t="s">
        <v>710</v>
      </c>
      <c r="B385" s="27" t="s">
        <v>711</v>
      </c>
      <c r="C385" s="31" t="s">
        <v>720</v>
      </c>
      <c r="D385" s="31"/>
      <c r="E385" s="32" t="s">
        <v>711</v>
      </c>
      <c r="F385" s="33"/>
      <c r="G385" s="34">
        <f>SUM(G381:G384)</f>
        <v>1401.0953400000001</v>
      </c>
      <c r="H385" s="34">
        <f t="shared" ref="H385:O385" si="217">SUM(H381:H384)</f>
        <v>1401.0953400000001</v>
      </c>
      <c r="I385" s="34">
        <f t="shared" si="217"/>
        <v>0</v>
      </c>
      <c r="J385" s="34">
        <f t="shared" si="217"/>
        <v>0</v>
      </c>
      <c r="K385" s="34">
        <f t="shared" si="217"/>
        <v>0</v>
      </c>
      <c r="L385" s="34">
        <f t="shared" si="217"/>
        <v>0</v>
      </c>
      <c r="M385" s="34">
        <f t="shared" si="217"/>
        <v>1401.0953400000001</v>
      </c>
      <c r="N385" s="34">
        <f t="shared" si="217"/>
        <v>1401.0953400000001</v>
      </c>
      <c r="O385" s="34">
        <f t="shared" si="217"/>
        <v>0</v>
      </c>
    </row>
    <row r="386" spans="1:15" x14ac:dyDescent="0.25">
      <c r="A386" s="27" t="s">
        <v>721</v>
      </c>
      <c r="B386" s="27" t="s">
        <v>722</v>
      </c>
      <c r="C386" s="27" t="s">
        <v>723</v>
      </c>
      <c r="D386" s="27" t="s">
        <v>724</v>
      </c>
      <c r="E386" s="28" t="s">
        <v>724</v>
      </c>
      <c r="F386" s="29" t="s">
        <v>16</v>
      </c>
      <c r="G386" s="30">
        <f>SUM(H386:I386)</f>
        <v>132.10592</v>
      </c>
      <c r="H386" s="30">
        <v>132.10592</v>
      </c>
      <c r="I386" s="30">
        <v>0</v>
      </c>
      <c r="J386" s="30">
        <f>SUM(K386:L386)</f>
        <v>0</v>
      </c>
      <c r="K386" s="30">
        <v>0</v>
      </c>
      <c r="L386" s="30">
        <v>0</v>
      </c>
      <c r="M386" s="30">
        <f>SUM(N386:O386)</f>
        <v>132.10592</v>
      </c>
      <c r="N386" s="30">
        <v>132.10592</v>
      </c>
      <c r="O386" s="30">
        <v>0</v>
      </c>
    </row>
    <row r="387" spans="1:15" x14ac:dyDescent="0.25">
      <c r="A387" s="27" t="s">
        <v>721</v>
      </c>
      <c r="B387" s="27" t="s">
        <v>722</v>
      </c>
      <c r="C387" s="27" t="s">
        <v>725</v>
      </c>
      <c r="D387" s="27" t="s">
        <v>726</v>
      </c>
      <c r="E387" s="28" t="s">
        <v>726</v>
      </c>
      <c r="F387" s="29" t="s">
        <v>16</v>
      </c>
      <c r="G387" s="30">
        <f t="shared" ref="G387:G388" si="218">SUM(H387:I387)</f>
        <v>31.335439999999998</v>
      </c>
      <c r="H387" s="30">
        <v>31.335439999999998</v>
      </c>
      <c r="I387" s="30">
        <v>0</v>
      </c>
      <c r="J387" s="30">
        <f t="shared" ref="J387:J388" si="219">SUM(K387:L387)</f>
        <v>0</v>
      </c>
      <c r="K387" s="30">
        <v>0</v>
      </c>
      <c r="L387" s="30">
        <v>0</v>
      </c>
      <c r="M387" s="30">
        <f t="shared" ref="M387:M388" si="220">SUM(N387:O387)</f>
        <v>31.335439999999998</v>
      </c>
      <c r="N387" s="30">
        <v>31.335439999999998</v>
      </c>
      <c r="O387" s="30">
        <v>0</v>
      </c>
    </row>
    <row r="388" spans="1:15" x14ac:dyDescent="0.25">
      <c r="A388" s="27" t="s">
        <v>721</v>
      </c>
      <c r="B388" s="27" t="s">
        <v>722</v>
      </c>
      <c r="C388" s="27" t="s">
        <v>727</v>
      </c>
      <c r="D388" s="27" t="s">
        <v>728</v>
      </c>
      <c r="E388" s="28" t="s">
        <v>728</v>
      </c>
      <c r="F388" s="29" t="s">
        <v>16</v>
      </c>
      <c r="G388" s="30">
        <f t="shared" si="218"/>
        <v>768.34319000000005</v>
      </c>
      <c r="H388" s="30">
        <v>768.34319000000005</v>
      </c>
      <c r="I388" s="30">
        <v>0</v>
      </c>
      <c r="J388" s="30">
        <f t="shared" si="219"/>
        <v>0</v>
      </c>
      <c r="K388" s="30">
        <v>0</v>
      </c>
      <c r="L388" s="30">
        <v>0</v>
      </c>
      <c r="M388" s="30">
        <f t="shared" si="220"/>
        <v>768.34319000000005</v>
      </c>
      <c r="N388" s="30">
        <v>768.34319000000005</v>
      </c>
      <c r="O388" s="30">
        <v>0</v>
      </c>
    </row>
    <row r="389" spans="1:15" x14ac:dyDescent="0.25">
      <c r="A389" s="27" t="s">
        <v>721</v>
      </c>
      <c r="B389" s="27" t="s">
        <v>722</v>
      </c>
      <c r="C389" s="31" t="s">
        <v>729</v>
      </c>
      <c r="D389" s="31"/>
      <c r="E389" s="32" t="s">
        <v>722</v>
      </c>
      <c r="F389" s="33"/>
      <c r="G389" s="34">
        <f>SUM(G386:G388)</f>
        <v>931.78455000000008</v>
      </c>
      <c r="H389" s="34">
        <f t="shared" ref="H389:O389" si="221">SUM(H386:H388)</f>
        <v>931.78455000000008</v>
      </c>
      <c r="I389" s="34">
        <f t="shared" si="221"/>
        <v>0</v>
      </c>
      <c r="J389" s="34">
        <f t="shared" si="221"/>
        <v>0</v>
      </c>
      <c r="K389" s="34">
        <f t="shared" si="221"/>
        <v>0</v>
      </c>
      <c r="L389" s="34">
        <f t="shared" si="221"/>
        <v>0</v>
      </c>
      <c r="M389" s="34">
        <f t="shared" si="221"/>
        <v>931.78455000000008</v>
      </c>
      <c r="N389" s="34">
        <f t="shared" si="221"/>
        <v>931.78455000000008</v>
      </c>
      <c r="O389" s="34">
        <f t="shared" si="221"/>
        <v>0</v>
      </c>
    </row>
    <row r="390" spans="1:15" x14ac:dyDescent="0.25">
      <c r="A390" s="27" t="s">
        <v>730</v>
      </c>
      <c r="B390" s="27" t="s">
        <v>731</v>
      </c>
      <c r="C390" s="27" t="s">
        <v>732</v>
      </c>
      <c r="D390" s="27" t="s">
        <v>733</v>
      </c>
      <c r="E390" s="28" t="s">
        <v>733</v>
      </c>
      <c r="F390" s="29" t="s">
        <v>16</v>
      </c>
      <c r="G390" s="30">
        <f>SUM(H390:I390)</f>
        <v>238.17170999999999</v>
      </c>
      <c r="H390" s="30">
        <v>238.17170999999999</v>
      </c>
      <c r="I390" s="30">
        <v>0</v>
      </c>
      <c r="J390" s="30">
        <f>SUM(K390:L390)</f>
        <v>1.25267</v>
      </c>
      <c r="K390" s="30">
        <v>1.25267</v>
      </c>
      <c r="L390" s="30">
        <v>0</v>
      </c>
      <c r="M390" s="30">
        <f>SUM(N390:O390)</f>
        <v>236.91904</v>
      </c>
      <c r="N390" s="30">
        <v>236.91904</v>
      </c>
      <c r="O390" s="30">
        <v>0</v>
      </c>
    </row>
    <row r="391" spans="1:15" x14ac:dyDescent="0.25">
      <c r="A391" s="27" t="s">
        <v>730</v>
      </c>
      <c r="B391" s="27" t="s">
        <v>731</v>
      </c>
      <c r="C391" s="27" t="s">
        <v>734</v>
      </c>
      <c r="D391" s="27" t="s">
        <v>735</v>
      </c>
      <c r="E391" s="28" t="s">
        <v>735</v>
      </c>
      <c r="F391" s="29" t="s">
        <v>16</v>
      </c>
      <c r="G391" s="30">
        <f t="shared" ref="G391:G393" si="222">SUM(H391:I391)</f>
        <v>268.85455000000002</v>
      </c>
      <c r="H391" s="30">
        <v>268.85455000000002</v>
      </c>
      <c r="I391" s="30">
        <v>0</v>
      </c>
      <c r="J391" s="30">
        <f t="shared" ref="J391:J393" si="223">SUM(K391:L391)</f>
        <v>0</v>
      </c>
      <c r="K391" s="30">
        <v>0</v>
      </c>
      <c r="L391" s="30">
        <v>0</v>
      </c>
      <c r="M391" s="30">
        <f t="shared" ref="M391:M393" si="224">SUM(N391:O391)</f>
        <v>268.85455000000002</v>
      </c>
      <c r="N391" s="30">
        <v>268.85455000000002</v>
      </c>
      <c r="O391" s="30">
        <v>0</v>
      </c>
    </row>
    <row r="392" spans="1:15" x14ac:dyDescent="0.25">
      <c r="A392" s="27" t="s">
        <v>730</v>
      </c>
      <c r="B392" s="27" t="s">
        <v>731</v>
      </c>
      <c r="C392" s="27" t="s">
        <v>736</v>
      </c>
      <c r="D392" s="27" t="s">
        <v>737</v>
      </c>
      <c r="E392" s="28" t="s">
        <v>737</v>
      </c>
      <c r="F392" s="29" t="s">
        <v>16</v>
      </c>
      <c r="G392" s="30">
        <f t="shared" si="222"/>
        <v>44.416119999999999</v>
      </c>
      <c r="H392" s="30">
        <v>44.416119999999999</v>
      </c>
      <c r="I392" s="30">
        <v>0</v>
      </c>
      <c r="J392" s="30">
        <f t="shared" si="223"/>
        <v>0</v>
      </c>
      <c r="K392" s="30">
        <v>0</v>
      </c>
      <c r="L392" s="30">
        <v>0</v>
      </c>
      <c r="M392" s="30">
        <f t="shared" si="224"/>
        <v>44.416119999999999</v>
      </c>
      <c r="N392" s="30">
        <v>44.416119999999999</v>
      </c>
      <c r="O392" s="30">
        <v>0</v>
      </c>
    </row>
    <row r="393" spans="1:15" x14ac:dyDescent="0.25">
      <c r="A393" s="27" t="s">
        <v>730</v>
      </c>
      <c r="B393" s="27" t="s">
        <v>731</v>
      </c>
      <c r="C393" s="27" t="s">
        <v>738</v>
      </c>
      <c r="D393" s="27" t="s">
        <v>739</v>
      </c>
      <c r="E393" s="28" t="s">
        <v>739</v>
      </c>
      <c r="F393" s="29" t="s">
        <v>16</v>
      </c>
      <c r="G393" s="30">
        <f t="shared" si="222"/>
        <v>91.998630000000006</v>
      </c>
      <c r="H393" s="30">
        <v>91.998630000000006</v>
      </c>
      <c r="I393" s="30">
        <v>0</v>
      </c>
      <c r="J393" s="30">
        <f t="shared" si="223"/>
        <v>0</v>
      </c>
      <c r="K393" s="30">
        <v>0</v>
      </c>
      <c r="L393" s="30">
        <v>0</v>
      </c>
      <c r="M393" s="30">
        <f t="shared" si="224"/>
        <v>91.998630000000006</v>
      </c>
      <c r="N393" s="30">
        <v>91.998630000000006</v>
      </c>
      <c r="O393" s="30">
        <v>0</v>
      </c>
    </row>
    <row r="394" spans="1:15" x14ac:dyDescent="0.25">
      <c r="A394" s="27" t="s">
        <v>730</v>
      </c>
      <c r="B394" s="27" t="s">
        <v>731</v>
      </c>
      <c r="C394" s="31" t="s">
        <v>740</v>
      </c>
      <c r="D394" s="31"/>
      <c r="E394" s="32" t="s">
        <v>731</v>
      </c>
      <c r="F394" s="33"/>
      <c r="G394" s="34">
        <f>SUM(G390:G393)</f>
        <v>643.44101000000001</v>
      </c>
      <c r="H394" s="34">
        <f t="shared" ref="H394:O394" si="225">SUM(H390:H393)</f>
        <v>643.44101000000001</v>
      </c>
      <c r="I394" s="34">
        <f t="shared" si="225"/>
        <v>0</v>
      </c>
      <c r="J394" s="34">
        <f t="shared" si="225"/>
        <v>1.25267</v>
      </c>
      <c r="K394" s="34">
        <f t="shared" si="225"/>
        <v>1.25267</v>
      </c>
      <c r="L394" s="34">
        <f t="shared" si="225"/>
        <v>0</v>
      </c>
      <c r="M394" s="34">
        <f t="shared" si="225"/>
        <v>642.18834000000004</v>
      </c>
      <c r="N394" s="34">
        <f t="shared" si="225"/>
        <v>642.18834000000004</v>
      </c>
      <c r="O394" s="34">
        <f t="shared" si="225"/>
        <v>0</v>
      </c>
    </row>
    <row r="395" spans="1:15" x14ac:dyDescent="0.25">
      <c r="A395" s="27" t="s">
        <v>741</v>
      </c>
      <c r="B395" s="27" t="s">
        <v>742</v>
      </c>
      <c r="C395" s="27" t="s">
        <v>743</v>
      </c>
      <c r="D395" s="27" t="s">
        <v>744</v>
      </c>
      <c r="E395" s="28" t="s">
        <v>744</v>
      </c>
      <c r="F395" s="29" t="s">
        <v>16</v>
      </c>
      <c r="G395" s="30">
        <f>SUM(H395:I395)</f>
        <v>32.052999999999997</v>
      </c>
      <c r="H395" s="30">
        <v>32.052999999999997</v>
      </c>
      <c r="I395" s="30">
        <v>0</v>
      </c>
      <c r="J395" s="30">
        <f>SUM(K395:L395)</f>
        <v>6.5083299999999999</v>
      </c>
      <c r="K395" s="30">
        <v>6.5083299999999999</v>
      </c>
      <c r="L395" s="30">
        <v>0</v>
      </c>
      <c r="M395" s="30">
        <f>SUM(N395:O395)</f>
        <v>25.54467</v>
      </c>
      <c r="N395" s="30">
        <v>25.54467</v>
      </c>
      <c r="O395" s="30">
        <v>0</v>
      </c>
    </row>
    <row r="396" spans="1:15" x14ac:dyDescent="0.25">
      <c r="A396" s="27" t="s">
        <v>741</v>
      </c>
      <c r="B396" s="27" t="s">
        <v>742</v>
      </c>
      <c r="C396" s="27" t="s">
        <v>745</v>
      </c>
      <c r="D396" s="27" t="s">
        <v>746</v>
      </c>
      <c r="E396" s="28" t="s">
        <v>746</v>
      </c>
      <c r="F396" s="29" t="s">
        <v>16</v>
      </c>
      <c r="G396" s="30">
        <f t="shared" ref="G396:G399" si="226">SUM(H396:I396)</f>
        <v>6.9229200000000004</v>
      </c>
      <c r="H396" s="30">
        <v>6.9229200000000004</v>
      </c>
      <c r="I396" s="30">
        <v>0</v>
      </c>
      <c r="J396" s="30">
        <f t="shared" ref="J396:J399" si="227">SUM(K396:L396)</f>
        <v>0</v>
      </c>
      <c r="K396" s="30">
        <v>0</v>
      </c>
      <c r="L396" s="30">
        <v>0</v>
      </c>
      <c r="M396" s="30">
        <f t="shared" ref="M396:M399" si="228">SUM(N396:O396)</f>
        <v>6.9229399999999996</v>
      </c>
      <c r="N396" s="30">
        <v>6.9229399999999996</v>
      </c>
      <c r="O396" s="30">
        <v>0</v>
      </c>
    </row>
    <row r="397" spans="1:15" x14ac:dyDescent="0.25">
      <c r="A397" s="27" t="s">
        <v>741</v>
      </c>
      <c r="B397" s="27" t="s">
        <v>742</v>
      </c>
      <c r="C397" s="27" t="s">
        <v>747</v>
      </c>
      <c r="D397" s="27" t="s">
        <v>748</v>
      </c>
      <c r="E397" s="28" t="s">
        <v>748</v>
      </c>
      <c r="F397" s="29" t="s">
        <v>16</v>
      </c>
      <c r="G397" s="30">
        <f t="shared" si="226"/>
        <v>37.138800000000003</v>
      </c>
      <c r="H397" s="30">
        <v>37.138800000000003</v>
      </c>
      <c r="I397" s="30">
        <v>0</v>
      </c>
      <c r="J397" s="30">
        <f t="shared" si="227"/>
        <v>0</v>
      </c>
      <c r="K397" s="30">
        <v>0</v>
      </c>
      <c r="L397" s="30">
        <v>0</v>
      </c>
      <c r="M397" s="30">
        <f t="shared" si="228"/>
        <v>37.138800000000003</v>
      </c>
      <c r="N397" s="30">
        <v>37.138800000000003</v>
      </c>
      <c r="O397" s="30">
        <v>0</v>
      </c>
    </row>
    <row r="398" spans="1:15" x14ac:dyDescent="0.25">
      <c r="A398" s="27" t="s">
        <v>741</v>
      </c>
      <c r="B398" s="27" t="s">
        <v>742</v>
      </c>
      <c r="C398" s="27" t="s">
        <v>749</v>
      </c>
      <c r="D398" s="27" t="s">
        <v>750</v>
      </c>
      <c r="E398" s="28" t="s">
        <v>750</v>
      </c>
      <c r="F398" s="29" t="s">
        <v>16</v>
      </c>
      <c r="G398" s="30">
        <f t="shared" si="226"/>
        <v>20.097249999999999</v>
      </c>
      <c r="H398" s="30">
        <v>20.097249999999999</v>
      </c>
      <c r="I398" s="30">
        <v>0</v>
      </c>
      <c r="J398" s="30">
        <f t="shared" si="227"/>
        <v>0</v>
      </c>
      <c r="K398" s="30">
        <v>0</v>
      </c>
      <c r="L398" s="30">
        <v>0</v>
      </c>
      <c r="M398" s="30">
        <f t="shared" si="228"/>
        <v>20.097249999999999</v>
      </c>
      <c r="N398" s="30">
        <v>20.097249999999999</v>
      </c>
      <c r="O398" s="30">
        <v>0</v>
      </c>
    </row>
    <row r="399" spans="1:15" x14ac:dyDescent="0.25">
      <c r="A399" s="27" t="s">
        <v>741</v>
      </c>
      <c r="B399" s="27" t="s">
        <v>742</v>
      </c>
      <c r="C399" s="27" t="s">
        <v>751</v>
      </c>
      <c r="D399" s="27" t="s">
        <v>742</v>
      </c>
      <c r="E399" s="28" t="s">
        <v>742</v>
      </c>
      <c r="F399" s="29" t="s">
        <v>16</v>
      </c>
      <c r="G399" s="30">
        <f t="shared" si="226"/>
        <v>22.097380000000001</v>
      </c>
      <c r="H399" s="30">
        <v>22.097380000000001</v>
      </c>
      <c r="I399" s="30">
        <v>0</v>
      </c>
      <c r="J399" s="30">
        <f t="shared" si="227"/>
        <v>0</v>
      </c>
      <c r="K399" s="30">
        <v>0</v>
      </c>
      <c r="L399" s="30">
        <v>0</v>
      </c>
      <c r="M399" s="30">
        <f t="shared" si="228"/>
        <v>22.097380000000001</v>
      </c>
      <c r="N399" s="30">
        <v>22.097380000000001</v>
      </c>
      <c r="O399" s="30">
        <v>0</v>
      </c>
    </row>
    <row r="400" spans="1:15" x14ac:dyDescent="0.25">
      <c r="A400" s="27" t="s">
        <v>741</v>
      </c>
      <c r="B400" s="27" t="s">
        <v>742</v>
      </c>
      <c r="C400" s="31" t="s">
        <v>752</v>
      </c>
      <c r="D400" s="31"/>
      <c r="E400" s="32" t="s">
        <v>742</v>
      </c>
      <c r="F400" s="33"/>
      <c r="G400" s="34">
        <f>SUM(G395:G399)</f>
        <v>118.30935000000001</v>
      </c>
      <c r="H400" s="34">
        <f t="shared" ref="H400:O400" si="229">SUM(H395:H399)</f>
        <v>118.30935000000001</v>
      </c>
      <c r="I400" s="34">
        <f t="shared" si="229"/>
        <v>0</v>
      </c>
      <c r="J400" s="34">
        <f t="shared" si="229"/>
        <v>6.5083299999999999</v>
      </c>
      <c r="K400" s="34">
        <f t="shared" si="229"/>
        <v>6.5083299999999999</v>
      </c>
      <c r="L400" s="34">
        <f t="shared" si="229"/>
        <v>0</v>
      </c>
      <c r="M400" s="34">
        <f t="shared" si="229"/>
        <v>111.80104000000001</v>
      </c>
      <c r="N400" s="34">
        <f t="shared" si="229"/>
        <v>111.80104000000001</v>
      </c>
      <c r="O400" s="34">
        <f t="shared" si="229"/>
        <v>0</v>
      </c>
    </row>
    <row r="401" spans="1:15" x14ac:dyDescent="0.25">
      <c r="A401" s="27" t="s">
        <v>753</v>
      </c>
      <c r="B401" s="27" t="s">
        <v>754</v>
      </c>
      <c r="C401" s="27" t="s">
        <v>755</v>
      </c>
      <c r="D401" s="27" t="s">
        <v>756</v>
      </c>
      <c r="E401" s="28" t="s">
        <v>756</v>
      </c>
      <c r="F401" s="29" t="s">
        <v>16</v>
      </c>
      <c r="G401" s="30">
        <f>SUM(H401:I401)</f>
        <v>0</v>
      </c>
      <c r="H401" s="30">
        <v>0</v>
      </c>
      <c r="I401" s="30">
        <v>0</v>
      </c>
      <c r="J401" s="30">
        <f>SUM(K401:L401)</f>
        <v>0</v>
      </c>
      <c r="K401" s="30">
        <v>0</v>
      </c>
      <c r="L401" s="30">
        <v>0</v>
      </c>
      <c r="M401" s="30">
        <f>SUM(N401:O401)</f>
        <v>0</v>
      </c>
      <c r="N401" s="30">
        <v>0</v>
      </c>
      <c r="O401" s="30">
        <v>0</v>
      </c>
    </row>
    <row r="402" spans="1:15" x14ac:dyDescent="0.25">
      <c r="A402" s="27" t="s">
        <v>753</v>
      </c>
      <c r="B402" s="27" t="s">
        <v>754</v>
      </c>
      <c r="C402" s="27" t="s">
        <v>757</v>
      </c>
      <c r="D402" s="27" t="s">
        <v>754</v>
      </c>
      <c r="E402" s="28" t="s">
        <v>754</v>
      </c>
      <c r="F402" s="29" t="s">
        <v>16</v>
      </c>
      <c r="G402" s="30">
        <f>SUM(H402:I402)</f>
        <v>409.14021000000002</v>
      </c>
      <c r="H402" s="30">
        <v>409.14021000000002</v>
      </c>
      <c r="I402" s="30">
        <v>0</v>
      </c>
      <c r="J402" s="30">
        <f>SUM(K402:L402)</f>
        <v>0</v>
      </c>
      <c r="K402" s="30">
        <v>0</v>
      </c>
      <c r="L402" s="30">
        <v>0</v>
      </c>
      <c r="M402" s="30">
        <f>SUM(N402:O402)</f>
        <v>409.14021000000002</v>
      </c>
      <c r="N402" s="30">
        <v>409.14021000000002</v>
      </c>
      <c r="O402" s="30">
        <v>0</v>
      </c>
    </row>
    <row r="403" spans="1:15" x14ac:dyDescent="0.25">
      <c r="A403" s="27" t="s">
        <v>753</v>
      </c>
      <c r="B403" s="27" t="s">
        <v>754</v>
      </c>
      <c r="C403" s="31" t="s">
        <v>758</v>
      </c>
      <c r="D403" s="31"/>
      <c r="E403" s="32" t="s">
        <v>754</v>
      </c>
      <c r="F403" s="33"/>
      <c r="G403" s="34">
        <f>SUM(G401:G402)</f>
        <v>409.14021000000002</v>
      </c>
      <c r="H403" s="34">
        <f t="shared" ref="H403:O403" si="230">SUM(H401:H402)</f>
        <v>409.14021000000002</v>
      </c>
      <c r="I403" s="34">
        <f t="shared" si="230"/>
        <v>0</v>
      </c>
      <c r="J403" s="34">
        <f t="shared" si="230"/>
        <v>0</v>
      </c>
      <c r="K403" s="34">
        <f t="shared" si="230"/>
        <v>0</v>
      </c>
      <c r="L403" s="34">
        <f t="shared" si="230"/>
        <v>0</v>
      </c>
      <c r="M403" s="34">
        <f t="shared" si="230"/>
        <v>409.14021000000002</v>
      </c>
      <c r="N403" s="34">
        <f t="shared" si="230"/>
        <v>409.14021000000002</v>
      </c>
      <c r="O403" s="34">
        <f t="shared" si="230"/>
        <v>0</v>
      </c>
    </row>
    <row r="404" spans="1:15" x14ac:dyDescent="0.25">
      <c r="A404" s="31" t="s">
        <v>759</v>
      </c>
      <c r="B404" s="31"/>
      <c r="C404" s="31"/>
      <c r="D404" s="31"/>
      <c r="E404" s="32" t="s">
        <v>760</v>
      </c>
      <c r="F404" s="33"/>
      <c r="G404" s="34">
        <f>SUM(G403,G400,G394,G389,G385,G380)</f>
        <v>19359.185839999998</v>
      </c>
      <c r="H404" s="34">
        <f t="shared" ref="H404:O404" si="231">SUM(H403,H400,H394,H389,H385,H380)</f>
        <v>19359.185839999998</v>
      </c>
      <c r="I404" s="34">
        <f t="shared" si="231"/>
        <v>0</v>
      </c>
      <c r="J404" s="34">
        <f t="shared" si="231"/>
        <v>7.9045700000000005</v>
      </c>
      <c r="K404" s="34">
        <f t="shared" si="231"/>
        <v>7.9045700000000005</v>
      </c>
      <c r="L404" s="34">
        <f t="shared" si="231"/>
        <v>0</v>
      </c>
      <c r="M404" s="34">
        <f t="shared" si="231"/>
        <v>19351.424859999999</v>
      </c>
      <c r="N404" s="34">
        <f t="shared" si="231"/>
        <v>19351.424859999999</v>
      </c>
      <c r="O404" s="34">
        <f t="shared" si="231"/>
        <v>0</v>
      </c>
    </row>
    <row r="405" spans="1:15" x14ac:dyDescent="0.25">
      <c r="A405" s="27" t="s">
        <v>761</v>
      </c>
      <c r="B405" s="27" t="s">
        <v>762</v>
      </c>
      <c r="C405" s="27" t="s">
        <v>763</v>
      </c>
      <c r="D405" s="27" t="s">
        <v>764</v>
      </c>
      <c r="E405" s="28" t="s">
        <v>764</v>
      </c>
      <c r="F405" s="29" t="s">
        <v>16</v>
      </c>
      <c r="G405" s="30">
        <f>SUM(H405:I405)</f>
        <v>599.03267000000005</v>
      </c>
      <c r="H405" s="30">
        <v>599.03267000000005</v>
      </c>
      <c r="I405" s="30">
        <v>0</v>
      </c>
      <c r="J405" s="30">
        <f>SUM(K405:L405)</f>
        <v>2.5365899999999999</v>
      </c>
      <c r="K405" s="30">
        <v>2.5365899999999999</v>
      </c>
      <c r="L405" s="30">
        <v>0</v>
      </c>
      <c r="M405" s="30">
        <f>SUM(N405:O405)</f>
        <v>596.49608000000001</v>
      </c>
      <c r="N405" s="30">
        <v>596.49608000000001</v>
      </c>
      <c r="O405" s="30">
        <v>0</v>
      </c>
    </row>
    <row r="406" spans="1:15" x14ac:dyDescent="0.25">
      <c r="A406" s="27" t="s">
        <v>761</v>
      </c>
      <c r="B406" s="27" t="s">
        <v>762</v>
      </c>
      <c r="C406" s="27" t="s">
        <v>765</v>
      </c>
      <c r="D406" s="27" t="s">
        <v>766</v>
      </c>
      <c r="E406" s="28" t="s">
        <v>766</v>
      </c>
      <c r="F406" s="29" t="s">
        <v>16</v>
      </c>
      <c r="G406" s="30">
        <f>SUM(H406:I406)</f>
        <v>210.97184999999999</v>
      </c>
      <c r="H406" s="30">
        <v>210.97184999999999</v>
      </c>
      <c r="I406" s="30">
        <v>0</v>
      </c>
      <c r="J406" s="30">
        <f>SUM(K406:L406)</f>
        <v>0</v>
      </c>
      <c r="K406" s="30">
        <v>0</v>
      </c>
      <c r="L406" s="30">
        <v>0</v>
      </c>
      <c r="M406" s="30">
        <f>SUM(N406:O406)</f>
        <v>210.97184999999999</v>
      </c>
      <c r="N406" s="30">
        <v>210.97184999999999</v>
      </c>
      <c r="O406" s="30">
        <v>0</v>
      </c>
    </row>
    <row r="407" spans="1:15" x14ac:dyDescent="0.25">
      <c r="A407" s="27" t="s">
        <v>761</v>
      </c>
      <c r="B407" s="27" t="s">
        <v>762</v>
      </c>
      <c r="C407" s="31" t="s">
        <v>767</v>
      </c>
      <c r="D407" s="31"/>
      <c r="E407" s="32" t="s">
        <v>762</v>
      </c>
      <c r="F407" s="33"/>
      <c r="G407" s="34">
        <f>SUM(G405:G406)</f>
        <v>810.00452000000007</v>
      </c>
      <c r="H407" s="34">
        <f t="shared" ref="H407:O407" si="232">SUM(H405:H406)</f>
        <v>810.00452000000007</v>
      </c>
      <c r="I407" s="34">
        <f t="shared" si="232"/>
        <v>0</v>
      </c>
      <c r="J407" s="34">
        <f t="shared" si="232"/>
        <v>2.5365899999999999</v>
      </c>
      <c r="K407" s="34">
        <f t="shared" si="232"/>
        <v>2.5365899999999999</v>
      </c>
      <c r="L407" s="34">
        <f t="shared" si="232"/>
        <v>0</v>
      </c>
      <c r="M407" s="34">
        <f t="shared" si="232"/>
        <v>807.46793000000002</v>
      </c>
      <c r="N407" s="34">
        <f t="shared" si="232"/>
        <v>807.46793000000002</v>
      </c>
      <c r="O407" s="34">
        <f t="shared" si="232"/>
        <v>0</v>
      </c>
    </row>
    <row r="408" spans="1:15" x14ac:dyDescent="0.25">
      <c r="A408" s="31" t="s">
        <v>768</v>
      </c>
      <c r="B408" s="31"/>
      <c r="C408" s="31"/>
      <c r="D408" s="31"/>
      <c r="E408" s="32" t="s">
        <v>762</v>
      </c>
      <c r="F408" s="33"/>
      <c r="G408" s="34">
        <f>SUM(G407)</f>
        <v>810.00452000000007</v>
      </c>
      <c r="H408" s="34">
        <f t="shared" ref="H408:O408" si="233">SUM(H407)</f>
        <v>810.00452000000007</v>
      </c>
      <c r="I408" s="34">
        <f t="shared" si="233"/>
        <v>0</v>
      </c>
      <c r="J408" s="34">
        <f t="shared" si="233"/>
        <v>2.5365899999999999</v>
      </c>
      <c r="K408" s="34">
        <f t="shared" si="233"/>
        <v>2.5365899999999999</v>
      </c>
      <c r="L408" s="34">
        <f t="shared" si="233"/>
        <v>0</v>
      </c>
      <c r="M408" s="34">
        <f t="shared" si="233"/>
        <v>807.46793000000002</v>
      </c>
      <c r="N408" s="34">
        <f t="shared" si="233"/>
        <v>807.46793000000002</v>
      </c>
      <c r="O408" s="34">
        <f t="shared" si="233"/>
        <v>0</v>
      </c>
    </row>
    <row r="409" spans="1:15" x14ac:dyDescent="0.25">
      <c r="A409" s="27" t="s">
        <v>769</v>
      </c>
      <c r="B409" s="27" t="s">
        <v>770</v>
      </c>
      <c r="C409" s="27" t="s">
        <v>771</v>
      </c>
      <c r="D409" s="27" t="s">
        <v>772</v>
      </c>
      <c r="E409" s="28" t="s">
        <v>772</v>
      </c>
      <c r="F409" s="29" t="s">
        <v>51</v>
      </c>
      <c r="G409" s="30">
        <f>SUM(H409:I409)</f>
        <v>0</v>
      </c>
      <c r="H409" s="30">
        <v>0</v>
      </c>
      <c r="I409" s="30">
        <v>0</v>
      </c>
      <c r="J409" s="30">
        <f>SUM(K409:L409)</f>
        <v>0</v>
      </c>
      <c r="K409" s="30">
        <v>0</v>
      </c>
      <c r="L409" s="30">
        <v>0</v>
      </c>
      <c r="M409" s="30">
        <f>SUM(N409:O409)</f>
        <v>0</v>
      </c>
      <c r="N409" s="30">
        <v>0</v>
      </c>
      <c r="O409" s="30">
        <v>0</v>
      </c>
    </row>
    <row r="410" spans="1:15" x14ac:dyDescent="0.25">
      <c r="A410" s="27" t="s">
        <v>769</v>
      </c>
      <c r="B410" s="27" t="s">
        <v>770</v>
      </c>
      <c r="C410" s="27" t="s">
        <v>773</v>
      </c>
      <c r="D410" s="27" t="s">
        <v>774</v>
      </c>
      <c r="E410" s="28" t="s">
        <v>774</v>
      </c>
      <c r="F410" s="29" t="s">
        <v>16</v>
      </c>
      <c r="G410" s="30">
        <f t="shared" ref="G410:G413" si="234">SUM(H410:I410)</f>
        <v>32902.888050000001</v>
      </c>
      <c r="H410" s="30">
        <v>32902.888050000001</v>
      </c>
      <c r="I410" s="30">
        <v>0</v>
      </c>
      <c r="J410" s="30">
        <f t="shared" ref="J410:J413" si="235">SUM(K410:L410)</f>
        <v>14245.452149999999</v>
      </c>
      <c r="K410" s="30">
        <v>14245.452149999999</v>
      </c>
      <c r="L410" s="30">
        <v>0</v>
      </c>
      <c r="M410" s="30">
        <f t="shared" ref="M410:M413" si="236">SUM(N410:O410)</f>
        <v>18657.4359</v>
      </c>
      <c r="N410" s="30">
        <v>18657.4359</v>
      </c>
      <c r="O410" s="30">
        <v>0</v>
      </c>
    </row>
    <row r="411" spans="1:15" x14ac:dyDescent="0.25">
      <c r="A411" s="27" t="s">
        <v>769</v>
      </c>
      <c r="B411" s="27" t="s">
        <v>770</v>
      </c>
      <c r="C411" s="27" t="s">
        <v>775</v>
      </c>
      <c r="D411" s="27" t="s">
        <v>776</v>
      </c>
      <c r="E411" s="28" t="s">
        <v>776</v>
      </c>
      <c r="F411" s="29" t="s">
        <v>16</v>
      </c>
      <c r="G411" s="30">
        <f t="shared" si="234"/>
        <v>0</v>
      </c>
      <c r="H411" s="30">
        <v>0</v>
      </c>
      <c r="I411" s="30">
        <v>0</v>
      </c>
      <c r="J411" s="30">
        <f t="shared" si="235"/>
        <v>0</v>
      </c>
      <c r="K411" s="30">
        <v>0</v>
      </c>
      <c r="L411" s="30">
        <v>0</v>
      </c>
      <c r="M411" s="30">
        <f t="shared" si="236"/>
        <v>0</v>
      </c>
      <c r="N411" s="30">
        <v>0</v>
      </c>
      <c r="O411" s="30">
        <v>0</v>
      </c>
    </row>
    <row r="412" spans="1:15" x14ac:dyDescent="0.25">
      <c r="A412" s="27" t="s">
        <v>769</v>
      </c>
      <c r="B412" s="27" t="s">
        <v>770</v>
      </c>
      <c r="C412" s="27" t="s">
        <v>777</v>
      </c>
      <c r="D412" s="27" t="s">
        <v>778</v>
      </c>
      <c r="E412" s="28" t="s">
        <v>778</v>
      </c>
      <c r="F412" s="29" t="s">
        <v>16</v>
      </c>
      <c r="G412" s="30">
        <f t="shared" si="234"/>
        <v>2968.7469700000001</v>
      </c>
      <c r="H412" s="30">
        <v>2968.7469700000001</v>
      </c>
      <c r="I412" s="30">
        <v>0</v>
      </c>
      <c r="J412" s="30">
        <f t="shared" si="235"/>
        <v>2621.2946900000002</v>
      </c>
      <c r="K412" s="30">
        <v>2621.2946900000002</v>
      </c>
      <c r="L412" s="30">
        <v>0</v>
      </c>
      <c r="M412" s="30">
        <f t="shared" si="236"/>
        <v>347.45227999999997</v>
      </c>
      <c r="N412" s="30">
        <v>347.45227999999997</v>
      </c>
      <c r="O412" s="30">
        <v>0</v>
      </c>
    </row>
    <row r="413" spans="1:15" x14ac:dyDescent="0.25">
      <c r="A413" s="27" t="s">
        <v>769</v>
      </c>
      <c r="B413" s="27" t="s">
        <v>770</v>
      </c>
      <c r="C413" s="27" t="s">
        <v>779</v>
      </c>
      <c r="D413" s="27" t="s">
        <v>780</v>
      </c>
      <c r="E413" s="28" t="s">
        <v>780</v>
      </c>
      <c r="F413" s="29" t="s">
        <v>51</v>
      </c>
      <c r="G413" s="30">
        <f t="shared" si="234"/>
        <v>141.50297</v>
      </c>
      <c r="H413" s="30">
        <v>141.50297</v>
      </c>
      <c r="I413" s="30">
        <v>0</v>
      </c>
      <c r="J413" s="30">
        <f t="shared" si="235"/>
        <v>459.19756000000001</v>
      </c>
      <c r="K413" s="30">
        <v>459.19756000000001</v>
      </c>
      <c r="L413" s="30">
        <v>0</v>
      </c>
      <c r="M413" s="30">
        <f t="shared" si="236"/>
        <v>-317.69758999999999</v>
      </c>
      <c r="N413" s="30">
        <v>-317.69758999999999</v>
      </c>
      <c r="O413" s="30">
        <v>0</v>
      </c>
    </row>
    <row r="414" spans="1:15" x14ac:dyDescent="0.25">
      <c r="A414" s="27" t="s">
        <v>769</v>
      </c>
      <c r="B414" s="27" t="s">
        <v>770</v>
      </c>
      <c r="C414" s="31" t="s">
        <v>781</v>
      </c>
      <c r="D414" s="31"/>
      <c r="E414" s="32" t="s">
        <v>770</v>
      </c>
      <c r="F414" s="33"/>
      <c r="G414" s="34">
        <f>SUM(G409:G413)</f>
        <v>36013.137990000003</v>
      </c>
      <c r="H414" s="34">
        <f t="shared" ref="H414:O414" si="237">SUM(H409:H413)</f>
        <v>36013.137990000003</v>
      </c>
      <c r="I414" s="34">
        <f t="shared" si="237"/>
        <v>0</v>
      </c>
      <c r="J414" s="34">
        <f t="shared" si="237"/>
        <v>17325.9444</v>
      </c>
      <c r="K414" s="34">
        <f t="shared" si="237"/>
        <v>17325.9444</v>
      </c>
      <c r="L414" s="34">
        <f t="shared" si="237"/>
        <v>0</v>
      </c>
      <c r="M414" s="34">
        <f t="shared" si="237"/>
        <v>18687.190590000002</v>
      </c>
      <c r="N414" s="34">
        <f t="shared" si="237"/>
        <v>18687.190590000002</v>
      </c>
      <c r="O414" s="34">
        <f t="shared" si="237"/>
        <v>0</v>
      </c>
    </row>
    <row r="415" spans="1:15" x14ac:dyDescent="0.25">
      <c r="A415" s="27" t="s">
        <v>782</v>
      </c>
      <c r="B415" s="27" t="s">
        <v>783</v>
      </c>
      <c r="C415" s="27" t="s">
        <v>784</v>
      </c>
      <c r="D415" s="27" t="s">
        <v>783</v>
      </c>
      <c r="E415" s="28" t="s">
        <v>783</v>
      </c>
      <c r="F415" s="29" t="s">
        <v>16</v>
      </c>
      <c r="G415" s="30">
        <v>0</v>
      </c>
      <c r="H415" s="30">
        <v>0</v>
      </c>
      <c r="I415" s="30">
        <v>0</v>
      </c>
      <c r="J415" s="30">
        <v>3.0130000000000001E-2</v>
      </c>
      <c r="K415" s="30">
        <v>3.0130000000000001E-2</v>
      </c>
      <c r="L415" s="30">
        <v>0</v>
      </c>
      <c r="M415" s="30">
        <v>0</v>
      </c>
      <c r="N415" s="30">
        <v>0</v>
      </c>
      <c r="O415" s="30">
        <v>0</v>
      </c>
    </row>
    <row r="416" spans="1:15" x14ac:dyDescent="0.25">
      <c r="A416" s="27" t="s">
        <v>782</v>
      </c>
      <c r="B416" s="27" t="s">
        <v>783</v>
      </c>
      <c r="C416" s="31" t="s">
        <v>785</v>
      </c>
      <c r="D416" s="31"/>
      <c r="E416" s="32" t="s">
        <v>783</v>
      </c>
      <c r="F416" s="33"/>
      <c r="G416" s="34">
        <v>0</v>
      </c>
      <c r="H416" s="34">
        <v>0</v>
      </c>
      <c r="I416" s="34">
        <v>0</v>
      </c>
      <c r="J416" s="34">
        <v>3.0130000000000001E-2</v>
      </c>
      <c r="K416" s="34">
        <v>3.0130000000000001E-2</v>
      </c>
      <c r="L416" s="34">
        <v>0</v>
      </c>
      <c r="M416" s="34">
        <v>0</v>
      </c>
      <c r="N416" s="34">
        <v>0</v>
      </c>
      <c r="O416" s="34">
        <v>0</v>
      </c>
    </row>
    <row r="417" spans="1:15" x14ac:dyDescent="0.25">
      <c r="A417" s="31" t="s">
        <v>786</v>
      </c>
      <c r="B417" s="31"/>
      <c r="C417" s="31"/>
      <c r="D417" s="31"/>
      <c r="E417" s="32" t="s">
        <v>770</v>
      </c>
      <c r="F417" s="33"/>
      <c r="G417" s="34">
        <f>SUM(G416,G414)</f>
        <v>36013.137990000003</v>
      </c>
      <c r="H417" s="34">
        <f t="shared" ref="H417:O417" si="238">SUM(H416,H414)</f>
        <v>36013.137990000003</v>
      </c>
      <c r="I417" s="34">
        <f t="shared" si="238"/>
        <v>0</v>
      </c>
      <c r="J417" s="34">
        <f t="shared" si="238"/>
        <v>17325.97453</v>
      </c>
      <c r="K417" s="34">
        <f t="shared" si="238"/>
        <v>17325.97453</v>
      </c>
      <c r="L417" s="34">
        <f t="shared" si="238"/>
        <v>0</v>
      </c>
      <c r="M417" s="34">
        <f t="shared" si="238"/>
        <v>18687.190590000002</v>
      </c>
      <c r="N417" s="34">
        <f t="shared" si="238"/>
        <v>18687.190590000002</v>
      </c>
      <c r="O417" s="34">
        <f t="shared" si="238"/>
        <v>0</v>
      </c>
    </row>
    <row r="418" spans="1:15" x14ac:dyDescent="0.25">
      <c r="A418" s="31"/>
      <c r="B418" s="31"/>
      <c r="C418" s="31"/>
      <c r="D418" s="31"/>
      <c r="E418" s="32" t="s">
        <v>787</v>
      </c>
      <c r="F418" s="33"/>
      <c r="G418" s="34">
        <f>SUM(G417,G408,G404,G374,G364,G359)</f>
        <v>79883.266659999994</v>
      </c>
      <c r="H418" s="34">
        <f t="shared" ref="H418:O418" si="239">SUM(H417,H408,H404,H374,H364,H359)</f>
        <v>79883.266659999994</v>
      </c>
      <c r="I418" s="34">
        <f t="shared" si="239"/>
        <v>0</v>
      </c>
      <c r="J418" s="34">
        <f t="shared" si="239"/>
        <v>17564.043610000001</v>
      </c>
      <c r="K418" s="34">
        <f t="shared" si="239"/>
        <v>17564.043610000001</v>
      </c>
      <c r="L418" s="34">
        <f t="shared" si="239"/>
        <v>0</v>
      </c>
      <c r="M418" s="34">
        <f t="shared" si="239"/>
        <v>62319.236359999995</v>
      </c>
      <c r="N418" s="34">
        <f t="shared" si="239"/>
        <v>62319.236359999995</v>
      </c>
      <c r="O418" s="34">
        <f t="shared" si="239"/>
        <v>0</v>
      </c>
    </row>
    <row r="419" spans="1:15" x14ac:dyDescent="0.25">
      <c r="A419" s="31"/>
      <c r="B419" s="31"/>
      <c r="C419" s="31"/>
      <c r="D419" s="31"/>
      <c r="E419" s="32" t="s">
        <v>787</v>
      </c>
      <c r="F419" s="33"/>
      <c r="G419" s="34">
        <f>SUM(G418)</f>
        <v>79883.266659999994</v>
      </c>
      <c r="H419" s="34">
        <f t="shared" ref="H419:O420" si="240">SUM(H418)</f>
        <v>79883.266659999994</v>
      </c>
      <c r="I419" s="34">
        <f t="shared" si="240"/>
        <v>0</v>
      </c>
      <c r="J419" s="34">
        <f t="shared" si="240"/>
        <v>17564.043610000001</v>
      </c>
      <c r="K419" s="34">
        <f t="shared" si="240"/>
        <v>17564.043610000001</v>
      </c>
      <c r="L419" s="34">
        <f t="shared" si="240"/>
        <v>0</v>
      </c>
      <c r="M419" s="34">
        <f t="shared" si="240"/>
        <v>62319.236359999995</v>
      </c>
      <c r="N419" s="34">
        <f t="shared" si="240"/>
        <v>62319.236359999995</v>
      </c>
      <c r="O419" s="34">
        <f t="shared" si="240"/>
        <v>0</v>
      </c>
    </row>
    <row r="420" spans="1:15" x14ac:dyDescent="0.25">
      <c r="A420" s="31"/>
      <c r="B420" s="31"/>
      <c r="C420" s="31"/>
      <c r="D420" s="31"/>
      <c r="E420" s="32" t="s">
        <v>788</v>
      </c>
      <c r="F420" s="33"/>
      <c r="G420" s="34">
        <f>SUM(G419)</f>
        <v>79883.266659999994</v>
      </c>
      <c r="H420" s="34">
        <f t="shared" si="240"/>
        <v>79883.266659999994</v>
      </c>
      <c r="I420" s="34">
        <f t="shared" si="240"/>
        <v>0</v>
      </c>
      <c r="J420" s="34">
        <f t="shared" si="240"/>
        <v>17564.043610000001</v>
      </c>
      <c r="K420" s="34">
        <f t="shared" si="240"/>
        <v>17564.043610000001</v>
      </c>
      <c r="L420" s="34">
        <f t="shared" si="240"/>
        <v>0</v>
      </c>
      <c r="M420" s="34">
        <f t="shared" si="240"/>
        <v>62319.236359999995</v>
      </c>
      <c r="N420" s="34">
        <f t="shared" si="240"/>
        <v>62319.236359999995</v>
      </c>
      <c r="O420" s="34">
        <f t="shared" si="240"/>
        <v>0</v>
      </c>
    </row>
    <row r="421" spans="1:15" x14ac:dyDescent="0.25">
      <c r="A421" s="27" t="s">
        <v>789</v>
      </c>
      <c r="B421" s="27" t="s">
        <v>790</v>
      </c>
      <c r="C421" s="27" t="s">
        <v>791</v>
      </c>
      <c r="D421" s="27" t="s">
        <v>792</v>
      </c>
      <c r="E421" s="28" t="s">
        <v>792</v>
      </c>
      <c r="F421" s="29" t="s">
        <v>16</v>
      </c>
      <c r="G421" s="30">
        <f>SUM(H421:I421)</f>
        <v>41493.934419999998</v>
      </c>
      <c r="H421" s="30">
        <v>37655.780229999997</v>
      </c>
      <c r="I421" s="30">
        <v>3838.1541900000002</v>
      </c>
      <c r="J421" s="30">
        <f>SUM(K421:L421)</f>
        <v>84814.529590000006</v>
      </c>
      <c r="K421" s="30">
        <v>81893.991080000007</v>
      </c>
      <c r="L421" s="30">
        <v>2920.5385099999999</v>
      </c>
      <c r="M421" s="30">
        <f>SUM(N421:O421)</f>
        <v>232235.05096999998</v>
      </c>
      <c r="N421" s="30">
        <v>172333.31135999999</v>
      </c>
      <c r="O421" s="30">
        <v>59901.739609999997</v>
      </c>
    </row>
    <row r="422" spans="1:15" x14ac:dyDescent="0.25">
      <c r="A422" s="27" t="s">
        <v>789</v>
      </c>
      <c r="B422" s="27" t="s">
        <v>790</v>
      </c>
      <c r="C422" s="27" t="s">
        <v>793</v>
      </c>
      <c r="D422" s="27" t="s">
        <v>794</v>
      </c>
      <c r="E422" s="28" t="s">
        <v>794</v>
      </c>
      <c r="F422" s="29" t="s">
        <v>16</v>
      </c>
      <c r="G422" s="30">
        <f>SUM(H422:I422)</f>
        <v>0</v>
      </c>
      <c r="H422" s="30">
        <v>0</v>
      </c>
      <c r="I422" s="30">
        <v>0</v>
      </c>
      <c r="J422" s="30">
        <f>SUM(K422:L422)</f>
        <v>0</v>
      </c>
      <c r="K422" s="30">
        <v>0</v>
      </c>
      <c r="L422" s="30">
        <v>0</v>
      </c>
      <c r="M422" s="30">
        <f>SUM(N422:O422)</f>
        <v>1142.6400000000001</v>
      </c>
      <c r="N422" s="30">
        <v>1142.6400000000001</v>
      </c>
      <c r="O422" s="30">
        <v>0</v>
      </c>
    </row>
    <row r="423" spans="1:15" x14ac:dyDescent="0.25">
      <c r="A423" s="27" t="s">
        <v>789</v>
      </c>
      <c r="B423" s="27" t="s">
        <v>790</v>
      </c>
      <c r="C423" s="31" t="s">
        <v>795</v>
      </c>
      <c r="D423" s="31"/>
      <c r="E423" s="32" t="s">
        <v>790</v>
      </c>
      <c r="F423" s="33"/>
      <c r="G423" s="34">
        <f>SUM(G421:G422)</f>
        <v>41493.934419999998</v>
      </c>
      <c r="H423" s="34">
        <f t="shared" ref="H423:O423" si="241">SUM(H421:H422)</f>
        <v>37655.780229999997</v>
      </c>
      <c r="I423" s="34">
        <f t="shared" si="241"/>
        <v>3838.1541900000002</v>
      </c>
      <c r="J423" s="34">
        <f t="shared" si="241"/>
        <v>84814.529590000006</v>
      </c>
      <c r="K423" s="34">
        <f t="shared" si="241"/>
        <v>81893.991080000007</v>
      </c>
      <c r="L423" s="34">
        <f t="shared" si="241"/>
        <v>2920.5385099999999</v>
      </c>
      <c r="M423" s="34">
        <f t="shared" si="241"/>
        <v>233377.69097</v>
      </c>
      <c r="N423" s="34">
        <f t="shared" si="241"/>
        <v>173475.95136000001</v>
      </c>
      <c r="O423" s="34">
        <f t="shared" si="241"/>
        <v>59901.739609999997</v>
      </c>
    </row>
    <row r="424" spans="1:15" x14ac:dyDescent="0.25">
      <c r="A424" s="31" t="s">
        <v>796</v>
      </c>
      <c r="B424" s="31"/>
      <c r="C424" s="31"/>
      <c r="D424" s="31"/>
      <c r="E424" s="32" t="s">
        <v>797</v>
      </c>
      <c r="F424" s="33"/>
      <c r="G424" s="34">
        <f>SUM(G423)</f>
        <v>41493.934419999998</v>
      </c>
      <c r="H424" s="34">
        <f t="shared" ref="H424:O424" si="242">SUM(H423)</f>
        <v>37655.780229999997</v>
      </c>
      <c r="I424" s="34">
        <f t="shared" si="242"/>
        <v>3838.1541900000002</v>
      </c>
      <c r="J424" s="34">
        <f t="shared" si="242"/>
        <v>84814.529590000006</v>
      </c>
      <c r="K424" s="34">
        <f t="shared" si="242"/>
        <v>81893.991080000007</v>
      </c>
      <c r="L424" s="34">
        <f t="shared" si="242"/>
        <v>2920.5385099999999</v>
      </c>
      <c r="M424" s="34">
        <f t="shared" si="242"/>
        <v>233377.69097</v>
      </c>
      <c r="N424" s="34">
        <f t="shared" si="242"/>
        <v>173475.95136000001</v>
      </c>
      <c r="O424" s="34">
        <f t="shared" si="242"/>
        <v>59901.739609999997</v>
      </c>
    </row>
    <row r="425" spans="1:15" x14ac:dyDescent="0.25">
      <c r="A425" s="27" t="s">
        <v>798</v>
      </c>
      <c r="B425" s="27" t="s">
        <v>799</v>
      </c>
      <c r="C425" s="27" t="s">
        <v>800</v>
      </c>
      <c r="D425" s="27" t="s">
        <v>801</v>
      </c>
      <c r="E425" s="28" t="s">
        <v>801</v>
      </c>
      <c r="F425" s="29" t="s">
        <v>16</v>
      </c>
      <c r="G425" s="30">
        <f>SUM(H425:I425)</f>
        <v>203627.55471</v>
      </c>
      <c r="H425" s="30">
        <v>203603.71267000001</v>
      </c>
      <c r="I425" s="30">
        <v>23.842040000000001</v>
      </c>
      <c r="J425" s="30">
        <f>SUM(K425:L425)</f>
        <v>244278.35850999999</v>
      </c>
      <c r="K425" s="30">
        <v>242770.84333</v>
      </c>
      <c r="L425" s="30">
        <v>1507.5151800000001</v>
      </c>
      <c r="M425" s="30">
        <f>SUM(N425:O425)</f>
        <v>237016.0686</v>
      </c>
      <c r="N425" s="30">
        <v>236997.02262</v>
      </c>
      <c r="O425" s="30">
        <v>19.04598</v>
      </c>
    </row>
    <row r="426" spans="1:15" x14ac:dyDescent="0.25">
      <c r="A426" s="27" t="s">
        <v>798</v>
      </c>
      <c r="B426" s="27" t="s">
        <v>799</v>
      </c>
      <c r="C426" s="31" t="s">
        <v>802</v>
      </c>
      <c r="D426" s="31"/>
      <c r="E426" s="32" t="s">
        <v>799</v>
      </c>
      <c r="F426" s="33"/>
      <c r="G426" s="34">
        <f>SUM(G425)</f>
        <v>203627.55471</v>
      </c>
      <c r="H426" s="34">
        <f t="shared" ref="H426:O427" si="243">SUM(H425)</f>
        <v>203603.71267000001</v>
      </c>
      <c r="I426" s="34">
        <f t="shared" si="243"/>
        <v>23.842040000000001</v>
      </c>
      <c r="J426" s="34">
        <f t="shared" si="243"/>
        <v>244278.35850999999</v>
      </c>
      <c r="K426" s="34">
        <f t="shared" si="243"/>
        <v>242770.84333</v>
      </c>
      <c r="L426" s="34">
        <f t="shared" si="243"/>
        <v>1507.5151800000001</v>
      </c>
      <c r="M426" s="34">
        <f t="shared" si="243"/>
        <v>237016.0686</v>
      </c>
      <c r="N426" s="34">
        <f t="shared" si="243"/>
        <v>236997.02262</v>
      </c>
      <c r="O426" s="34">
        <f t="shared" si="243"/>
        <v>19.04598</v>
      </c>
    </row>
    <row r="427" spans="1:15" x14ac:dyDescent="0.25">
      <c r="A427" s="31" t="s">
        <v>803</v>
      </c>
      <c r="B427" s="31"/>
      <c r="C427" s="31"/>
      <c r="D427" s="31"/>
      <c r="E427" s="32" t="s">
        <v>804</v>
      </c>
      <c r="F427" s="33"/>
      <c r="G427" s="34">
        <f>SUM(G426)</f>
        <v>203627.55471</v>
      </c>
      <c r="H427" s="34">
        <f t="shared" si="243"/>
        <v>203603.71267000001</v>
      </c>
      <c r="I427" s="34">
        <f t="shared" si="243"/>
        <v>23.842040000000001</v>
      </c>
      <c r="J427" s="34">
        <f t="shared" si="243"/>
        <v>244278.35850999999</v>
      </c>
      <c r="K427" s="34">
        <f t="shared" si="243"/>
        <v>242770.84333</v>
      </c>
      <c r="L427" s="34">
        <f t="shared" si="243"/>
        <v>1507.5151800000001</v>
      </c>
      <c r="M427" s="34">
        <f t="shared" si="243"/>
        <v>237016.0686</v>
      </c>
      <c r="N427" s="34">
        <f t="shared" si="243"/>
        <v>236997.02262</v>
      </c>
      <c r="O427" s="34">
        <f t="shared" si="243"/>
        <v>19.04598</v>
      </c>
    </row>
    <row r="428" spans="1:15" x14ac:dyDescent="0.25">
      <c r="A428" s="27" t="s">
        <v>805</v>
      </c>
      <c r="B428" s="27" t="s">
        <v>806</v>
      </c>
      <c r="C428" s="27" t="s">
        <v>807</v>
      </c>
      <c r="D428" s="27" t="s">
        <v>808</v>
      </c>
      <c r="E428" s="28" t="s">
        <v>808</v>
      </c>
      <c r="F428" s="29" t="s">
        <v>16</v>
      </c>
      <c r="G428" s="30">
        <f>SUM(H428:I428)</f>
        <v>2767015.9820099999</v>
      </c>
      <c r="H428" s="30">
        <v>367329.46307</v>
      </c>
      <c r="I428" s="30">
        <v>2399686.5189399999</v>
      </c>
      <c r="J428" s="30">
        <f>SUM(K428:L428)</f>
        <v>2626094.08782</v>
      </c>
      <c r="K428" s="30">
        <v>310191.64275</v>
      </c>
      <c r="L428" s="30">
        <v>2315902.4450699999</v>
      </c>
      <c r="M428" s="30">
        <f>SUM(N428:O428)</f>
        <v>140921.89418999999</v>
      </c>
      <c r="N428" s="30">
        <v>57137.820319999999</v>
      </c>
      <c r="O428" s="30">
        <v>83784.073869999993</v>
      </c>
    </row>
    <row r="429" spans="1:15" x14ac:dyDescent="0.25">
      <c r="A429" s="27" t="s">
        <v>805</v>
      </c>
      <c r="B429" s="27" t="s">
        <v>806</v>
      </c>
      <c r="C429" s="27" t="s">
        <v>809</v>
      </c>
      <c r="D429" s="27" t="s">
        <v>810</v>
      </c>
      <c r="E429" s="28" t="s">
        <v>810</v>
      </c>
      <c r="F429" s="29" t="s">
        <v>16</v>
      </c>
      <c r="G429" s="30">
        <f>SUM(H429:I429)</f>
        <v>1573749.7418</v>
      </c>
      <c r="H429" s="30">
        <v>983044.549</v>
      </c>
      <c r="I429" s="30">
        <v>590705.19279999996</v>
      </c>
      <c r="J429" s="30">
        <f>SUM(K429:L429)</f>
        <v>1297785.5764199998</v>
      </c>
      <c r="K429" s="30">
        <v>897392.27599999995</v>
      </c>
      <c r="L429" s="30">
        <v>400393.30041999999</v>
      </c>
      <c r="M429" s="30">
        <f>SUM(N429:O429)</f>
        <v>331980.54738</v>
      </c>
      <c r="N429" s="30">
        <v>141668.655</v>
      </c>
      <c r="O429" s="30">
        <v>190311.89238</v>
      </c>
    </row>
    <row r="430" spans="1:15" x14ac:dyDescent="0.25">
      <c r="A430" s="27" t="s">
        <v>805</v>
      </c>
      <c r="B430" s="27" t="s">
        <v>806</v>
      </c>
      <c r="C430" s="31" t="s">
        <v>811</v>
      </c>
      <c r="D430" s="31"/>
      <c r="E430" s="32" t="s">
        <v>806</v>
      </c>
      <c r="F430" s="33"/>
      <c r="G430" s="34">
        <f>SUM(G428:G429)</f>
        <v>4340765.7238100003</v>
      </c>
      <c r="H430" s="34">
        <f t="shared" ref="H430:O430" si="244">SUM(H428:H429)</f>
        <v>1350374.0120699999</v>
      </c>
      <c r="I430" s="34">
        <f t="shared" si="244"/>
        <v>2990391.7117399997</v>
      </c>
      <c r="J430" s="34">
        <f t="shared" si="244"/>
        <v>3923879.6642399998</v>
      </c>
      <c r="K430" s="34">
        <f t="shared" si="244"/>
        <v>1207583.91875</v>
      </c>
      <c r="L430" s="34">
        <f t="shared" si="244"/>
        <v>2716295.7454899997</v>
      </c>
      <c r="M430" s="34">
        <f t="shared" si="244"/>
        <v>472902.44157000002</v>
      </c>
      <c r="N430" s="34">
        <f t="shared" si="244"/>
        <v>198806.47532</v>
      </c>
      <c r="O430" s="34">
        <f t="shared" si="244"/>
        <v>274095.96625</v>
      </c>
    </row>
    <row r="431" spans="1:15" x14ac:dyDescent="0.25">
      <c r="A431" s="31" t="s">
        <v>812</v>
      </c>
      <c r="B431" s="31"/>
      <c r="C431" s="31"/>
      <c r="D431" s="31"/>
      <c r="E431" s="32" t="s">
        <v>813</v>
      </c>
      <c r="F431" s="33"/>
      <c r="G431" s="34">
        <f>SUM(G430)</f>
        <v>4340765.7238100003</v>
      </c>
      <c r="H431" s="34">
        <f t="shared" ref="H431:O431" si="245">SUM(H430)</f>
        <v>1350374.0120699999</v>
      </c>
      <c r="I431" s="34">
        <f t="shared" si="245"/>
        <v>2990391.7117399997</v>
      </c>
      <c r="J431" s="34">
        <f t="shared" si="245"/>
        <v>3923879.6642399998</v>
      </c>
      <c r="K431" s="34">
        <f t="shared" si="245"/>
        <v>1207583.91875</v>
      </c>
      <c r="L431" s="34">
        <f t="shared" si="245"/>
        <v>2716295.7454899997</v>
      </c>
      <c r="M431" s="34">
        <f t="shared" si="245"/>
        <v>472902.44157000002</v>
      </c>
      <c r="N431" s="34">
        <f t="shared" si="245"/>
        <v>198806.47532</v>
      </c>
      <c r="O431" s="34">
        <f t="shared" si="245"/>
        <v>274095.96625</v>
      </c>
    </row>
    <row r="432" spans="1:15" x14ac:dyDescent="0.25">
      <c r="A432" s="27" t="s">
        <v>814</v>
      </c>
      <c r="B432" s="27" t="s">
        <v>815</v>
      </c>
      <c r="C432" s="27" t="s">
        <v>816</v>
      </c>
      <c r="D432" s="27" t="s">
        <v>817</v>
      </c>
      <c r="E432" s="28" t="s">
        <v>817</v>
      </c>
      <c r="F432" s="29" t="s">
        <v>16</v>
      </c>
      <c r="G432" s="30">
        <f>SUM(H432:I432)</f>
        <v>121322.8477</v>
      </c>
      <c r="H432" s="30">
        <v>0</v>
      </c>
      <c r="I432" s="30">
        <v>121322.8477</v>
      </c>
      <c r="J432" s="30">
        <f>SUM(K432:L432)</f>
        <v>130756.04054</v>
      </c>
      <c r="K432" s="30">
        <v>0</v>
      </c>
      <c r="L432" s="30">
        <v>130756.04054</v>
      </c>
      <c r="M432" s="30">
        <f>SUM(N432:O432)</f>
        <v>31393.702679999999</v>
      </c>
      <c r="N432" s="30">
        <v>0</v>
      </c>
      <c r="O432" s="30">
        <v>31393.702679999999</v>
      </c>
    </row>
    <row r="433" spans="1:15" ht="22.5" x14ac:dyDescent="0.25">
      <c r="A433" s="27" t="s">
        <v>814</v>
      </c>
      <c r="B433" s="27" t="s">
        <v>815</v>
      </c>
      <c r="C433" s="27" t="s">
        <v>818</v>
      </c>
      <c r="D433" s="27" t="s">
        <v>819</v>
      </c>
      <c r="E433" s="28" t="s">
        <v>819</v>
      </c>
      <c r="F433" s="29" t="s">
        <v>16</v>
      </c>
      <c r="G433" s="30">
        <f>SUM(H433:I433)</f>
        <v>15215.57638</v>
      </c>
      <c r="H433" s="30">
        <v>0</v>
      </c>
      <c r="I433" s="30">
        <v>15215.57638</v>
      </c>
      <c r="J433" s="30">
        <f>SUM(K433:L433)</f>
        <v>14343.82797</v>
      </c>
      <c r="K433" s="30">
        <v>0</v>
      </c>
      <c r="L433" s="30">
        <v>14343.82797</v>
      </c>
      <c r="M433" s="30">
        <f>SUM(N433:O433)</f>
        <v>871.74841000000004</v>
      </c>
      <c r="N433" s="30">
        <v>0</v>
      </c>
      <c r="O433" s="30">
        <v>871.74841000000004</v>
      </c>
    </row>
    <row r="434" spans="1:15" x14ac:dyDescent="0.25">
      <c r="A434" s="27" t="s">
        <v>814</v>
      </c>
      <c r="B434" s="27" t="s">
        <v>815</v>
      </c>
      <c r="C434" s="31" t="s">
        <v>820</v>
      </c>
      <c r="D434" s="31"/>
      <c r="E434" s="32" t="s">
        <v>815</v>
      </c>
      <c r="F434" s="33"/>
      <c r="G434" s="34">
        <f>SUM(G432:G433)</f>
        <v>136538.42408</v>
      </c>
      <c r="H434" s="34">
        <f t="shared" ref="H434:O434" si="246">SUM(H432:H433)</f>
        <v>0</v>
      </c>
      <c r="I434" s="34">
        <f t="shared" si="246"/>
        <v>136538.42408</v>
      </c>
      <c r="J434" s="34">
        <f t="shared" si="246"/>
        <v>145099.86851</v>
      </c>
      <c r="K434" s="34">
        <f t="shared" si="246"/>
        <v>0</v>
      </c>
      <c r="L434" s="34">
        <f t="shared" si="246"/>
        <v>145099.86851</v>
      </c>
      <c r="M434" s="34">
        <f t="shared" si="246"/>
        <v>32265.451089999999</v>
      </c>
      <c r="N434" s="34">
        <f t="shared" si="246"/>
        <v>0</v>
      </c>
      <c r="O434" s="34">
        <f t="shared" si="246"/>
        <v>32265.451089999999</v>
      </c>
    </row>
    <row r="435" spans="1:15" ht="22.5" x14ac:dyDescent="0.25">
      <c r="A435" s="31" t="s">
        <v>821</v>
      </c>
      <c r="B435" s="31"/>
      <c r="C435" s="31"/>
      <c r="D435" s="31"/>
      <c r="E435" s="32" t="s">
        <v>822</v>
      </c>
      <c r="F435" s="33"/>
      <c r="G435" s="34">
        <f>SUM(G434)</f>
        <v>136538.42408</v>
      </c>
      <c r="H435" s="34">
        <f t="shared" ref="H435:O435" si="247">SUM(H434)</f>
        <v>0</v>
      </c>
      <c r="I435" s="34">
        <f t="shared" si="247"/>
        <v>136538.42408</v>
      </c>
      <c r="J435" s="34">
        <f t="shared" si="247"/>
        <v>145099.86851</v>
      </c>
      <c r="K435" s="34">
        <f t="shared" si="247"/>
        <v>0</v>
      </c>
      <c r="L435" s="34">
        <f t="shared" si="247"/>
        <v>145099.86851</v>
      </c>
      <c r="M435" s="34">
        <f t="shared" si="247"/>
        <v>32265.451089999999</v>
      </c>
      <c r="N435" s="34">
        <f t="shared" si="247"/>
        <v>0</v>
      </c>
      <c r="O435" s="34">
        <f t="shared" si="247"/>
        <v>32265.451089999999</v>
      </c>
    </row>
    <row r="436" spans="1:15" x14ac:dyDescent="0.25">
      <c r="A436" s="27" t="s">
        <v>823</v>
      </c>
      <c r="B436" s="27" t="s">
        <v>824</v>
      </c>
      <c r="C436" s="27" t="s">
        <v>825</v>
      </c>
      <c r="D436" s="27" t="s">
        <v>824</v>
      </c>
      <c r="E436" s="28" t="s">
        <v>824</v>
      </c>
      <c r="F436" s="29" t="s">
        <v>16</v>
      </c>
      <c r="G436" s="30">
        <f>SUM(H436:I436)</f>
        <v>194176.45395999998</v>
      </c>
      <c r="H436" s="30">
        <v>193963.46356999999</v>
      </c>
      <c r="I436" s="30">
        <v>212.99038999999999</v>
      </c>
      <c r="J436" s="30">
        <f>SUM(K436:L436)</f>
        <v>196165.08365000002</v>
      </c>
      <c r="K436" s="30">
        <v>195811.15914</v>
      </c>
      <c r="L436" s="30">
        <v>353.92451</v>
      </c>
      <c r="M436" s="30">
        <f>SUM(N436:O436)</f>
        <v>1703669.44866</v>
      </c>
      <c r="N436" s="30">
        <v>1698441.90356</v>
      </c>
      <c r="O436" s="30">
        <v>5227.5451000000003</v>
      </c>
    </row>
    <row r="437" spans="1:15" x14ac:dyDescent="0.25">
      <c r="A437" s="27" t="s">
        <v>823</v>
      </c>
      <c r="B437" s="27" t="s">
        <v>824</v>
      </c>
      <c r="C437" s="31" t="s">
        <v>826</v>
      </c>
      <c r="D437" s="31"/>
      <c r="E437" s="32" t="s">
        <v>824</v>
      </c>
      <c r="F437" s="33"/>
      <c r="G437" s="34">
        <f>SUM(G436)</f>
        <v>194176.45395999998</v>
      </c>
      <c r="H437" s="34">
        <f t="shared" ref="H437:O437" si="248">SUM(H436)</f>
        <v>193963.46356999999</v>
      </c>
      <c r="I437" s="34">
        <f t="shared" si="248"/>
        <v>212.99038999999999</v>
      </c>
      <c r="J437" s="34">
        <f t="shared" si="248"/>
        <v>196165.08365000002</v>
      </c>
      <c r="K437" s="34">
        <f t="shared" si="248"/>
        <v>195811.15914</v>
      </c>
      <c r="L437" s="34">
        <f t="shared" si="248"/>
        <v>353.92451</v>
      </c>
      <c r="M437" s="34">
        <f t="shared" si="248"/>
        <v>1703669.44866</v>
      </c>
      <c r="N437" s="34">
        <f t="shared" si="248"/>
        <v>1698441.90356</v>
      </c>
      <c r="O437" s="34">
        <f t="shared" si="248"/>
        <v>5227.5451000000003</v>
      </c>
    </row>
    <row r="438" spans="1:15" x14ac:dyDescent="0.25">
      <c r="A438" s="27" t="s">
        <v>827</v>
      </c>
      <c r="B438" s="27" t="s">
        <v>828</v>
      </c>
      <c r="C438" s="27" t="s">
        <v>829</v>
      </c>
      <c r="D438" s="27" t="s">
        <v>830</v>
      </c>
      <c r="E438" s="28" t="s">
        <v>830</v>
      </c>
      <c r="F438" s="29" t="s">
        <v>16</v>
      </c>
      <c r="G438" s="30">
        <f>SUM(H438:I438)</f>
        <v>0</v>
      </c>
      <c r="H438" s="30">
        <v>0</v>
      </c>
      <c r="I438" s="30">
        <v>0</v>
      </c>
      <c r="J438" s="30">
        <f>SUM(K438:L438)</f>
        <v>23839.35</v>
      </c>
      <c r="K438" s="30">
        <v>23839.35</v>
      </c>
      <c r="L438" s="30">
        <v>0</v>
      </c>
      <c r="M438" s="30">
        <f>SUM(N438:O438)</f>
        <v>104173.68799999999</v>
      </c>
      <c r="N438" s="30">
        <v>104173.68799999999</v>
      </c>
      <c r="O438" s="30">
        <v>0</v>
      </c>
    </row>
    <row r="439" spans="1:15" x14ac:dyDescent="0.25">
      <c r="A439" s="27" t="s">
        <v>827</v>
      </c>
      <c r="B439" s="27" t="s">
        <v>828</v>
      </c>
      <c r="C439" s="27" t="s">
        <v>831</v>
      </c>
      <c r="D439" s="27" t="s">
        <v>832</v>
      </c>
      <c r="E439" s="28" t="s">
        <v>832</v>
      </c>
      <c r="F439" s="29" t="s">
        <v>16</v>
      </c>
      <c r="G439" s="30">
        <f t="shared" ref="G439:G440" si="249">SUM(H439:I439)</f>
        <v>8935</v>
      </c>
      <c r="H439" s="30">
        <v>8935</v>
      </c>
      <c r="I439" s="30">
        <v>0</v>
      </c>
      <c r="J439" s="30">
        <f t="shared" ref="J439:J440" si="250">SUM(K439:L439)</f>
        <v>0</v>
      </c>
      <c r="K439" s="30">
        <v>0</v>
      </c>
      <c r="L439" s="30">
        <v>0</v>
      </c>
      <c r="M439" s="30">
        <f t="shared" ref="M439:M440" si="251">SUM(N439:O439)</f>
        <v>107492.217</v>
      </c>
      <c r="N439" s="30">
        <v>107492.217</v>
      </c>
      <c r="O439" s="30">
        <v>0</v>
      </c>
    </row>
    <row r="440" spans="1:15" x14ac:dyDescent="0.25">
      <c r="A440" s="27" t="s">
        <v>827</v>
      </c>
      <c r="B440" s="27" t="s">
        <v>828</v>
      </c>
      <c r="C440" s="27" t="s">
        <v>833</v>
      </c>
      <c r="D440" s="27" t="s">
        <v>834</v>
      </c>
      <c r="E440" s="28" t="s">
        <v>834</v>
      </c>
      <c r="F440" s="29" t="s">
        <v>16</v>
      </c>
      <c r="G440" s="30">
        <f t="shared" si="249"/>
        <v>7094.1</v>
      </c>
      <c r="H440" s="30">
        <v>7094.1</v>
      </c>
      <c r="I440" s="30">
        <v>0</v>
      </c>
      <c r="J440" s="30">
        <f t="shared" si="250"/>
        <v>0</v>
      </c>
      <c r="K440" s="30">
        <v>0</v>
      </c>
      <c r="L440" s="30">
        <v>0</v>
      </c>
      <c r="M440" s="30">
        <f t="shared" si="251"/>
        <v>594232.23083999997</v>
      </c>
      <c r="N440" s="30">
        <v>594232.23083999997</v>
      </c>
      <c r="O440" s="30">
        <v>0</v>
      </c>
    </row>
    <row r="441" spans="1:15" x14ac:dyDescent="0.25">
      <c r="A441" s="27" t="s">
        <v>827</v>
      </c>
      <c r="B441" s="27" t="s">
        <v>828</v>
      </c>
      <c r="C441" s="31" t="s">
        <v>835</v>
      </c>
      <c r="D441" s="31"/>
      <c r="E441" s="32" t="s">
        <v>828</v>
      </c>
      <c r="F441" s="33"/>
      <c r="G441" s="34">
        <f>SUM(G438:G440)</f>
        <v>16029.1</v>
      </c>
      <c r="H441" s="34">
        <f t="shared" ref="H441:O441" si="252">SUM(H438:H440)</f>
        <v>16029.1</v>
      </c>
      <c r="I441" s="34">
        <f t="shared" si="252"/>
        <v>0</v>
      </c>
      <c r="J441" s="34">
        <f t="shared" si="252"/>
        <v>23839.35</v>
      </c>
      <c r="K441" s="34">
        <f t="shared" si="252"/>
        <v>23839.35</v>
      </c>
      <c r="L441" s="34">
        <f t="shared" si="252"/>
        <v>0</v>
      </c>
      <c r="M441" s="34">
        <f t="shared" si="252"/>
        <v>805898.13584</v>
      </c>
      <c r="N441" s="34">
        <f t="shared" si="252"/>
        <v>805898.13584</v>
      </c>
      <c r="O441" s="34">
        <f t="shared" si="252"/>
        <v>0</v>
      </c>
    </row>
    <row r="442" spans="1:15" x14ac:dyDescent="0.25">
      <c r="A442" s="31" t="s">
        <v>836</v>
      </c>
      <c r="B442" s="31"/>
      <c r="C442" s="31"/>
      <c r="D442" s="31"/>
      <c r="E442" s="32" t="s">
        <v>837</v>
      </c>
      <c r="F442" s="33"/>
      <c r="G442" s="34">
        <f>SUM(G441,G437)</f>
        <v>210205.55395999999</v>
      </c>
      <c r="H442" s="34">
        <f t="shared" ref="H442:O442" si="253">SUM(H441,H437)</f>
        <v>209992.56357</v>
      </c>
      <c r="I442" s="34">
        <f t="shared" si="253"/>
        <v>212.99038999999999</v>
      </c>
      <c r="J442" s="34">
        <f t="shared" si="253"/>
        <v>220004.43365000002</v>
      </c>
      <c r="K442" s="34">
        <f t="shared" si="253"/>
        <v>219650.50914000001</v>
      </c>
      <c r="L442" s="34">
        <f t="shared" si="253"/>
        <v>353.92451</v>
      </c>
      <c r="M442" s="34">
        <f t="shared" si="253"/>
        <v>2509567.5844999999</v>
      </c>
      <c r="N442" s="34">
        <f t="shared" si="253"/>
        <v>2504340.0394000001</v>
      </c>
      <c r="O442" s="34">
        <f t="shared" si="253"/>
        <v>5227.5451000000003</v>
      </c>
    </row>
    <row r="443" spans="1:15" ht="22.5" x14ac:dyDescent="0.25">
      <c r="A443" s="27" t="s">
        <v>838</v>
      </c>
      <c r="B443" s="27" t="s">
        <v>839</v>
      </c>
      <c r="C443" s="27" t="s">
        <v>840</v>
      </c>
      <c r="D443" s="27" t="s">
        <v>841</v>
      </c>
      <c r="E443" s="28" t="s">
        <v>841</v>
      </c>
      <c r="F443" s="29" t="s">
        <v>16</v>
      </c>
      <c r="G443" s="30">
        <f>SUM(H443:I443)</f>
        <v>0</v>
      </c>
      <c r="H443" s="30">
        <v>0</v>
      </c>
      <c r="I443" s="30">
        <v>0</v>
      </c>
      <c r="J443" s="30">
        <f>SUM(K443:L443)</f>
        <v>0.69747999999999999</v>
      </c>
      <c r="K443" s="30">
        <v>0.69747999999999999</v>
      </c>
      <c r="L443" s="30">
        <v>0</v>
      </c>
      <c r="M443" s="30">
        <f>SUM(N443:O443)</f>
        <v>101.14666</v>
      </c>
      <c r="N443" s="30">
        <v>101.14666</v>
      </c>
      <c r="O443" s="30">
        <v>0</v>
      </c>
    </row>
    <row r="444" spans="1:15" x14ac:dyDescent="0.25">
      <c r="A444" s="27" t="s">
        <v>838</v>
      </c>
      <c r="B444" s="27" t="s">
        <v>839</v>
      </c>
      <c r="C444" s="31" t="s">
        <v>842</v>
      </c>
      <c r="D444" s="31"/>
      <c r="E444" s="32" t="s">
        <v>839</v>
      </c>
      <c r="F444" s="33"/>
      <c r="G444" s="34">
        <f>SUM(G443)</f>
        <v>0</v>
      </c>
      <c r="H444" s="34">
        <f t="shared" ref="H444:O444" si="254">SUM(H443)</f>
        <v>0</v>
      </c>
      <c r="I444" s="34">
        <f t="shared" si="254"/>
        <v>0</v>
      </c>
      <c r="J444" s="34">
        <f t="shared" si="254"/>
        <v>0.69747999999999999</v>
      </c>
      <c r="K444" s="34">
        <f t="shared" si="254"/>
        <v>0.69747999999999999</v>
      </c>
      <c r="L444" s="34">
        <f t="shared" si="254"/>
        <v>0</v>
      </c>
      <c r="M444" s="34">
        <f t="shared" si="254"/>
        <v>101.14666</v>
      </c>
      <c r="N444" s="34">
        <f t="shared" si="254"/>
        <v>101.14666</v>
      </c>
      <c r="O444" s="34">
        <f t="shared" si="254"/>
        <v>0</v>
      </c>
    </row>
    <row r="445" spans="1:15" x14ac:dyDescent="0.25">
      <c r="A445" s="27" t="s">
        <v>843</v>
      </c>
      <c r="B445" s="27" t="s">
        <v>844</v>
      </c>
      <c r="C445" s="27" t="s">
        <v>845</v>
      </c>
      <c r="D445" s="27" t="s">
        <v>846</v>
      </c>
      <c r="E445" s="28" t="s">
        <v>846</v>
      </c>
      <c r="F445" s="29" t="s">
        <v>16</v>
      </c>
      <c r="G445" s="30">
        <f>SUM(H445:I445)</f>
        <v>0</v>
      </c>
      <c r="H445" s="30">
        <v>0</v>
      </c>
      <c r="I445" s="30">
        <v>0</v>
      </c>
      <c r="J445" s="30">
        <f>SUM(K445:L445)</f>
        <v>0</v>
      </c>
      <c r="K445" s="30">
        <v>0</v>
      </c>
      <c r="L445" s="30">
        <v>0</v>
      </c>
      <c r="M445" s="30">
        <f>SUM(N445:O445)</f>
        <v>93.606870000000001</v>
      </c>
      <c r="N445" s="30">
        <v>93.606870000000001</v>
      </c>
      <c r="O445" s="30">
        <v>0</v>
      </c>
    </row>
    <row r="446" spans="1:15" x14ac:dyDescent="0.25">
      <c r="A446" s="27" t="s">
        <v>843</v>
      </c>
      <c r="B446" s="27" t="s">
        <v>844</v>
      </c>
      <c r="C446" s="27" t="s">
        <v>847</v>
      </c>
      <c r="D446" s="27" t="s">
        <v>848</v>
      </c>
      <c r="E446" s="28" t="s">
        <v>848</v>
      </c>
      <c r="F446" s="29" t="s">
        <v>16</v>
      </c>
      <c r="G446" s="30">
        <f t="shared" ref="G446:G448" si="255">SUM(H446:I446)</f>
        <v>0</v>
      </c>
      <c r="H446" s="30">
        <v>0</v>
      </c>
      <c r="I446" s="30">
        <v>0</v>
      </c>
      <c r="J446" s="30">
        <f t="shared" ref="J446:J448" si="256">SUM(K446:L446)</f>
        <v>209.80636000000001</v>
      </c>
      <c r="K446" s="30">
        <v>209.80636000000001</v>
      </c>
      <c r="L446" s="30">
        <v>0</v>
      </c>
      <c r="M446" s="30">
        <f t="shared" ref="M446:M448" si="257">SUM(N446:O446)</f>
        <v>64394.145140000001</v>
      </c>
      <c r="N446" s="30">
        <v>64394.145140000001</v>
      </c>
      <c r="O446" s="30">
        <v>0</v>
      </c>
    </row>
    <row r="447" spans="1:15" x14ac:dyDescent="0.25">
      <c r="A447" s="27" t="s">
        <v>843</v>
      </c>
      <c r="B447" s="27" t="s">
        <v>844</v>
      </c>
      <c r="C447" s="27" t="s">
        <v>849</v>
      </c>
      <c r="D447" s="27" t="s">
        <v>850</v>
      </c>
      <c r="E447" s="28" t="s">
        <v>850</v>
      </c>
      <c r="F447" s="29" t="s">
        <v>16</v>
      </c>
      <c r="G447" s="30">
        <f t="shared" si="255"/>
        <v>0</v>
      </c>
      <c r="H447" s="30">
        <v>0</v>
      </c>
      <c r="I447" s="30">
        <v>0</v>
      </c>
      <c r="J447" s="30">
        <f t="shared" si="256"/>
        <v>0</v>
      </c>
      <c r="K447" s="30">
        <v>0</v>
      </c>
      <c r="L447" s="30">
        <v>0</v>
      </c>
      <c r="M447" s="30">
        <f t="shared" si="257"/>
        <v>15.5448</v>
      </c>
      <c r="N447" s="30">
        <v>15.5448</v>
      </c>
      <c r="O447" s="30">
        <v>0</v>
      </c>
    </row>
    <row r="448" spans="1:15" x14ac:dyDescent="0.25">
      <c r="A448" s="27" t="s">
        <v>843</v>
      </c>
      <c r="B448" s="27" t="s">
        <v>844</v>
      </c>
      <c r="C448" s="27" t="s">
        <v>851</v>
      </c>
      <c r="D448" s="27" t="s">
        <v>852</v>
      </c>
      <c r="E448" s="28" t="s">
        <v>852</v>
      </c>
      <c r="F448" s="29" t="s">
        <v>16</v>
      </c>
      <c r="G448" s="30">
        <f t="shared" si="255"/>
        <v>8.0065500000000007</v>
      </c>
      <c r="H448" s="30">
        <v>0</v>
      </c>
      <c r="I448" s="30">
        <v>8.0065500000000007</v>
      </c>
      <c r="J448" s="30">
        <f t="shared" si="256"/>
        <v>5.7913899999999998</v>
      </c>
      <c r="K448" s="30">
        <v>0</v>
      </c>
      <c r="L448" s="30">
        <v>5.7913899999999998</v>
      </c>
      <c r="M448" s="30">
        <f t="shared" si="257"/>
        <v>798.87167999999997</v>
      </c>
      <c r="N448" s="30">
        <v>645.84514999999999</v>
      </c>
      <c r="O448" s="30">
        <v>153.02653000000001</v>
      </c>
    </row>
    <row r="449" spans="1:15" x14ac:dyDescent="0.25">
      <c r="A449" s="27" t="s">
        <v>843</v>
      </c>
      <c r="B449" s="27" t="s">
        <v>844</v>
      </c>
      <c r="C449" s="31" t="s">
        <v>853</v>
      </c>
      <c r="D449" s="31"/>
      <c r="E449" s="32" t="s">
        <v>844</v>
      </c>
      <c r="F449" s="33"/>
      <c r="G449" s="34">
        <f>SUM(G445:G448)</f>
        <v>8.0065500000000007</v>
      </c>
      <c r="H449" s="34">
        <f t="shared" ref="H449:O449" si="258">SUM(H445:H448)</f>
        <v>0</v>
      </c>
      <c r="I449" s="34">
        <f t="shared" si="258"/>
        <v>8.0065500000000007</v>
      </c>
      <c r="J449" s="34">
        <f t="shared" si="258"/>
        <v>215.59775000000002</v>
      </c>
      <c r="K449" s="34">
        <f t="shared" si="258"/>
        <v>209.80636000000001</v>
      </c>
      <c r="L449" s="34">
        <f t="shared" si="258"/>
        <v>5.7913899999999998</v>
      </c>
      <c r="M449" s="34">
        <f t="shared" si="258"/>
        <v>65302.168490000004</v>
      </c>
      <c r="N449" s="34">
        <f t="shared" si="258"/>
        <v>65149.141960000008</v>
      </c>
      <c r="O449" s="34">
        <f t="shared" si="258"/>
        <v>153.02653000000001</v>
      </c>
    </row>
    <row r="450" spans="1:15" x14ac:dyDescent="0.25">
      <c r="A450" s="31" t="s">
        <v>854</v>
      </c>
      <c r="B450" s="31"/>
      <c r="C450" s="31"/>
      <c r="D450" s="31"/>
      <c r="E450" s="32" t="s">
        <v>855</v>
      </c>
      <c r="F450" s="33"/>
      <c r="G450" s="34">
        <f>SUM(G449,G444)</f>
        <v>8.0065500000000007</v>
      </c>
      <c r="H450" s="34">
        <f t="shared" ref="H450:O450" si="259">SUM(H449,H444)</f>
        <v>0</v>
      </c>
      <c r="I450" s="34">
        <f t="shared" si="259"/>
        <v>8.0065500000000007</v>
      </c>
      <c r="J450" s="34">
        <f t="shared" si="259"/>
        <v>216.29523000000003</v>
      </c>
      <c r="K450" s="34">
        <f t="shared" si="259"/>
        <v>210.50384000000003</v>
      </c>
      <c r="L450" s="34">
        <f t="shared" si="259"/>
        <v>5.7913899999999998</v>
      </c>
      <c r="M450" s="34">
        <f t="shared" si="259"/>
        <v>65403.315150000002</v>
      </c>
      <c r="N450" s="34">
        <f t="shared" si="259"/>
        <v>65250.288620000007</v>
      </c>
      <c r="O450" s="34">
        <f t="shared" si="259"/>
        <v>153.02653000000001</v>
      </c>
    </row>
    <row r="451" spans="1:15" x14ac:dyDescent="0.25">
      <c r="A451" s="27" t="s">
        <v>856</v>
      </c>
      <c r="B451" s="27" t="s">
        <v>857</v>
      </c>
      <c r="C451" s="27" t="s">
        <v>858</v>
      </c>
      <c r="D451" s="27" t="s">
        <v>859</v>
      </c>
      <c r="E451" s="28" t="s">
        <v>859</v>
      </c>
      <c r="F451" s="29" t="s">
        <v>16</v>
      </c>
      <c r="G451" s="30">
        <f>SUM(H451:I451)</f>
        <v>169310.12955000001</v>
      </c>
      <c r="H451" s="30">
        <v>169300</v>
      </c>
      <c r="I451" s="30">
        <v>10.12955</v>
      </c>
      <c r="J451" s="30">
        <f>SUM(K451:L451)</f>
        <v>450.11133999999998</v>
      </c>
      <c r="K451" s="30">
        <v>0</v>
      </c>
      <c r="L451" s="30">
        <v>450.11133999999998</v>
      </c>
      <c r="M451" s="30">
        <f>SUM(N451:O451)</f>
        <v>169300</v>
      </c>
      <c r="N451" s="30">
        <v>169300</v>
      </c>
      <c r="O451" s="30">
        <v>0</v>
      </c>
    </row>
    <row r="452" spans="1:15" x14ac:dyDescent="0.25">
      <c r="A452" s="27" t="s">
        <v>856</v>
      </c>
      <c r="B452" s="27" t="s">
        <v>857</v>
      </c>
      <c r="C452" s="27" t="s">
        <v>860</v>
      </c>
      <c r="D452" s="27" t="s">
        <v>861</v>
      </c>
      <c r="E452" s="28" t="s">
        <v>861</v>
      </c>
      <c r="F452" s="29" t="s">
        <v>16</v>
      </c>
      <c r="G452" s="30">
        <f>SUM(H452:I452)</f>
        <v>5.0999999999999997E-2</v>
      </c>
      <c r="H452" s="30">
        <v>5.0999999999999997E-2</v>
      </c>
      <c r="I452" s="30">
        <v>0</v>
      </c>
      <c r="J452" s="30">
        <f>SUM(K452:L452)</f>
        <v>1.4999999999999999E-2</v>
      </c>
      <c r="K452" s="30">
        <v>1.4999999999999999E-2</v>
      </c>
      <c r="L452" s="30">
        <v>0</v>
      </c>
      <c r="M452" s="30">
        <f>SUM(N452:O452)</f>
        <v>1.421</v>
      </c>
      <c r="N452" s="30">
        <v>1.421</v>
      </c>
      <c r="O452" s="30">
        <v>0</v>
      </c>
    </row>
    <row r="453" spans="1:15" x14ac:dyDescent="0.25">
      <c r="A453" s="27" t="s">
        <v>856</v>
      </c>
      <c r="B453" s="27" t="s">
        <v>857</v>
      </c>
      <c r="C453" s="31" t="s">
        <v>862</v>
      </c>
      <c r="D453" s="31"/>
      <c r="E453" s="32" t="s">
        <v>857</v>
      </c>
      <c r="F453" s="33"/>
      <c r="G453" s="34">
        <f>SUM(G451:G452)</f>
        <v>169310.18055000002</v>
      </c>
      <c r="H453" s="34">
        <f t="shared" ref="H453:O453" si="260">SUM(H451:H452)</f>
        <v>169300.05100000001</v>
      </c>
      <c r="I453" s="34">
        <f t="shared" si="260"/>
        <v>10.12955</v>
      </c>
      <c r="J453" s="34">
        <f t="shared" si="260"/>
        <v>450.12633999999997</v>
      </c>
      <c r="K453" s="34">
        <f t="shared" si="260"/>
        <v>1.4999999999999999E-2</v>
      </c>
      <c r="L453" s="34">
        <f t="shared" si="260"/>
        <v>450.11133999999998</v>
      </c>
      <c r="M453" s="34">
        <f t="shared" si="260"/>
        <v>169301.421</v>
      </c>
      <c r="N453" s="34">
        <f t="shared" si="260"/>
        <v>169301.421</v>
      </c>
      <c r="O453" s="34">
        <f t="shared" si="260"/>
        <v>0</v>
      </c>
    </row>
    <row r="454" spans="1:15" x14ac:dyDescent="0.25">
      <c r="A454" s="27" t="s">
        <v>863</v>
      </c>
      <c r="B454" s="27" t="s">
        <v>864</v>
      </c>
      <c r="C454" s="27" t="s">
        <v>865</v>
      </c>
      <c r="D454" s="27" t="s">
        <v>866</v>
      </c>
      <c r="E454" s="28" t="s">
        <v>866</v>
      </c>
      <c r="F454" s="29" t="s">
        <v>16</v>
      </c>
      <c r="G454" s="30">
        <v>0</v>
      </c>
      <c r="H454" s="30">
        <v>0</v>
      </c>
      <c r="I454" s="30">
        <v>0</v>
      </c>
      <c r="J454" s="30">
        <v>0</v>
      </c>
      <c r="K454" s="30">
        <v>0</v>
      </c>
      <c r="L454" s="30">
        <v>0</v>
      </c>
      <c r="M454" s="30">
        <v>300000</v>
      </c>
      <c r="N454" s="30">
        <v>300000</v>
      </c>
      <c r="O454" s="30">
        <v>0</v>
      </c>
    </row>
    <row r="455" spans="1:15" x14ac:dyDescent="0.25">
      <c r="A455" s="27" t="s">
        <v>863</v>
      </c>
      <c r="B455" s="27" t="s">
        <v>864</v>
      </c>
      <c r="C455" s="27" t="s">
        <v>867</v>
      </c>
      <c r="D455" s="27" t="s">
        <v>868</v>
      </c>
      <c r="E455" s="28" t="s">
        <v>868</v>
      </c>
      <c r="F455" s="29" t="s">
        <v>16</v>
      </c>
      <c r="G455" s="30">
        <f>SUM(H455:I455)</f>
        <v>0.01</v>
      </c>
      <c r="H455" s="30">
        <v>0.01</v>
      </c>
      <c r="I455" s="30">
        <v>0</v>
      </c>
      <c r="J455" s="30">
        <f>SUM(K455:L455)</f>
        <v>2E-3</v>
      </c>
      <c r="K455" s="30">
        <v>2E-3</v>
      </c>
      <c r="L455" s="30">
        <v>0</v>
      </c>
      <c r="M455" s="30">
        <f>SUM(N455:O455)</f>
        <v>0.16500000000000001</v>
      </c>
      <c r="N455" s="30">
        <v>0.16500000000000001</v>
      </c>
      <c r="O455" s="30">
        <v>0</v>
      </c>
    </row>
    <row r="456" spans="1:15" x14ac:dyDescent="0.25">
      <c r="A456" s="27" t="s">
        <v>863</v>
      </c>
      <c r="B456" s="27" t="s">
        <v>864</v>
      </c>
      <c r="C456" s="27" t="s">
        <v>869</v>
      </c>
      <c r="D456" s="27" t="s">
        <v>870</v>
      </c>
      <c r="E456" s="28" t="s">
        <v>870</v>
      </c>
      <c r="F456" s="29" t="s">
        <v>16</v>
      </c>
      <c r="G456" s="30">
        <v>0.71299999999999997</v>
      </c>
      <c r="H456" s="30">
        <v>0.55900000000000005</v>
      </c>
      <c r="I456" s="30">
        <v>0</v>
      </c>
      <c r="J456" s="30">
        <f>SUM(K456:L456)</f>
        <v>3.1539999999999999</v>
      </c>
      <c r="K456" s="30">
        <v>3.1539999999999999</v>
      </c>
      <c r="L456" s="30">
        <v>0</v>
      </c>
      <c r="M456" s="30">
        <f>SUM(N456:O456)</f>
        <v>40.323</v>
      </c>
      <c r="N456" s="30">
        <v>40.323</v>
      </c>
      <c r="O456" s="30">
        <v>0</v>
      </c>
    </row>
    <row r="457" spans="1:15" x14ac:dyDescent="0.25">
      <c r="A457" s="27" t="s">
        <v>863</v>
      </c>
      <c r="B457" s="27" t="s">
        <v>864</v>
      </c>
      <c r="C457" s="31" t="s">
        <v>871</v>
      </c>
      <c r="D457" s="31"/>
      <c r="E457" s="32" t="s">
        <v>864</v>
      </c>
      <c r="F457" s="33"/>
      <c r="G457" s="34">
        <f>SUM(G454:G456)</f>
        <v>0.72299999999999998</v>
      </c>
      <c r="H457" s="34">
        <f t="shared" ref="H457:O457" si="261">SUM(H454:H456)</f>
        <v>0.56900000000000006</v>
      </c>
      <c r="I457" s="34">
        <f t="shared" si="261"/>
        <v>0</v>
      </c>
      <c r="J457" s="34">
        <f t="shared" si="261"/>
        <v>3.1559999999999997</v>
      </c>
      <c r="K457" s="34">
        <f t="shared" si="261"/>
        <v>3.1559999999999997</v>
      </c>
      <c r="L457" s="34">
        <f t="shared" si="261"/>
        <v>0</v>
      </c>
      <c r="M457" s="34">
        <f t="shared" si="261"/>
        <v>300040.48799999995</v>
      </c>
      <c r="N457" s="34">
        <f t="shared" si="261"/>
        <v>300040.48799999995</v>
      </c>
      <c r="O457" s="34">
        <f t="shared" si="261"/>
        <v>0</v>
      </c>
    </row>
    <row r="458" spans="1:15" x14ac:dyDescent="0.25">
      <c r="A458" s="27" t="s">
        <v>872</v>
      </c>
      <c r="B458" s="27" t="s">
        <v>873</v>
      </c>
      <c r="C458" s="27" t="s">
        <v>874</v>
      </c>
      <c r="D458" s="27" t="s">
        <v>875</v>
      </c>
      <c r="E458" s="28" t="s">
        <v>875</v>
      </c>
      <c r="F458" s="29" t="s">
        <v>16</v>
      </c>
      <c r="G458" s="30">
        <f>SUM(H458:I458)</f>
        <v>3.5000000000000003E-2</v>
      </c>
      <c r="H458" s="30">
        <v>3.5000000000000003E-2</v>
      </c>
      <c r="I458" s="30">
        <v>0</v>
      </c>
      <c r="J458" s="30">
        <f>SUM(K458:L458)</f>
        <v>6.4000000000000001E-2</v>
      </c>
      <c r="K458" s="30">
        <v>6.4000000000000001E-2</v>
      </c>
      <c r="L458" s="30">
        <v>0</v>
      </c>
      <c r="M458" s="30">
        <v>1.411</v>
      </c>
      <c r="N458" s="30">
        <v>1.3819999999999999</v>
      </c>
      <c r="O458" s="30">
        <v>0</v>
      </c>
    </row>
    <row r="459" spans="1:15" x14ac:dyDescent="0.25">
      <c r="A459" s="27" t="s">
        <v>872</v>
      </c>
      <c r="B459" s="27" t="s">
        <v>873</v>
      </c>
      <c r="C459" s="27" t="s">
        <v>876</v>
      </c>
      <c r="D459" s="27" t="s">
        <v>877</v>
      </c>
      <c r="E459" s="28" t="s">
        <v>877</v>
      </c>
      <c r="F459" s="29" t="s">
        <v>16</v>
      </c>
      <c r="G459" s="30">
        <v>4.1769999999999996</v>
      </c>
      <c r="H459" s="30">
        <v>5.1749999999999998</v>
      </c>
      <c r="I459" s="30">
        <v>0</v>
      </c>
      <c r="J459" s="30">
        <f>SUM(K459:L459)</f>
        <v>2.2280000000000002</v>
      </c>
      <c r="K459" s="30">
        <v>2.2280000000000002</v>
      </c>
      <c r="L459" s="30">
        <v>0</v>
      </c>
      <c r="M459" s="30">
        <f>SUM(N459:O459)</f>
        <v>21.334</v>
      </c>
      <c r="N459" s="30">
        <v>21.334</v>
      </c>
      <c r="O459" s="30">
        <v>0</v>
      </c>
    </row>
    <row r="460" spans="1:15" x14ac:dyDescent="0.25">
      <c r="A460" s="27" t="s">
        <v>872</v>
      </c>
      <c r="B460" s="27" t="s">
        <v>873</v>
      </c>
      <c r="C460" s="31" t="s">
        <v>878</v>
      </c>
      <c r="D460" s="31"/>
      <c r="E460" s="32" t="s">
        <v>873</v>
      </c>
      <c r="F460" s="33"/>
      <c r="G460" s="34">
        <f>SUM(G458:G459)</f>
        <v>4.2119999999999997</v>
      </c>
      <c r="H460" s="34">
        <f t="shared" ref="H460:O460" si="262">SUM(H458:H459)</f>
        <v>5.21</v>
      </c>
      <c r="I460" s="34">
        <f t="shared" si="262"/>
        <v>0</v>
      </c>
      <c r="J460" s="34">
        <f t="shared" si="262"/>
        <v>2.2920000000000003</v>
      </c>
      <c r="K460" s="34">
        <f t="shared" si="262"/>
        <v>2.2920000000000003</v>
      </c>
      <c r="L460" s="34">
        <f t="shared" si="262"/>
        <v>0</v>
      </c>
      <c r="M460" s="34">
        <f t="shared" si="262"/>
        <v>22.745000000000001</v>
      </c>
      <c r="N460" s="34">
        <f t="shared" si="262"/>
        <v>22.716000000000001</v>
      </c>
      <c r="O460" s="34">
        <f t="shared" si="262"/>
        <v>0</v>
      </c>
    </row>
    <row r="461" spans="1:15" x14ac:dyDescent="0.25">
      <c r="A461" s="27">
        <v>983</v>
      </c>
      <c r="B461" s="27" t="s">
        <v>873</v>
      </c>
      <c r="C461" s="27">
        <v>9830</v>
      </c>
      <c r="D461" s="27" t="s">
        <v>875</v>
      </c>
      <c r="E461" s="28" t="s">
        <v>879</v>
      </c>
      <c r="F461" s="29" t="s">
        <v>16</v>
      </c>
      <c r="G461" s="30">
        <f>SUM(H461:I461)</f>
        <v>0.01</v>
      </c>
      <c r="H461" s="30">
        <v>0.01</v>
      </c>
      <c r="I461" s="30">
        <v>0</v>
      </c>
      <c r="J461" s="30">
        <f>SUM(K461:L461)</f>
        <v>0.01</v>
      </c>
      <c r="K461" s="30">
        <v>0.01</v>
      </c>
      <c r="L461" s="30">
        <v>0</v>
      </c>
      <c r="M461" s="30">
        <f>SUM(N461:O461)</f>
        <v>0</v>
      </c>
      <c r="N461" s="30">
        <v>0</v>
      </c>
      <c r="O461" s="30">
        <v>0</v>
      </c>
    </row>
    <row r="462" spans="1:15" x14ac:dyDescent="0.25">
      <c r="A462" s="27">
        <v>983</v>
      </c>
      <c r="B462" s="27" t="s">
        <v>873</v>
      </c>
      <c r="C462" s="27">
        <v>9831</v>
      </c>
      <c r="D462" s="27" t="s">
        <v>877</v>
      </c>
      <c r="E462" s="28" t="s">
        <v>880</v>
      </c>
      <c r="F462" s="29" t="s">
        <v>16</v>
      </c>
      <c r="G462" s="30">
        <f>SUM(H462:I462)</f>
        <v>0.01</v>
      </c>
      <c r="H462" s="30">
        <v>0.01</v>
      </c>
      <c r="I462" s="30">
        <v>0</v>
      </c>
      <c r="J462" s="30">
        <f>SUM(K462:L462)</f>
        <v>1E-3</v>
      </c>
      <c r="K462" s="30">
        <v>1E-3</v>
      </c>
      <c r="L462" s="30">
        <v>0</v>
      </c>
      <c r="M462" s="30">
        <f>SUM(N462:O462)</f>
        <v>8.9999999999999993E-3</v>
      </c>
      <c r="N462" s="30">
        <v>8.9999999999999993E-3</v>
      </c>
      <c r="O462" s="30">
        <v>0</v>
      </c>
    </row>
    <row r="463" spans="1:15" x14ac:dyDescent="0.25">
      <c r="A463" s="27">
        <v>983</v>
      </c>
      <c r="B463" s="27" t="s">
        <v>873</v>
      </c>
      <c r="C463" s="31" t="s">
        <v>881</v>
      </c>
      <c r="D463" s="31"/>
      <c r="E463" s="32" t="s">
        <v>882</v>
      </c>
      <c r="F463" s="33"/>
      <c r="G463" s="34">
        <f>SUM(G461:G462)</f>
        <v>0.02</v>
      </c>
      <c r="H463" s="34">
        <f t="shared" ref="H463:O463" si="263">SUM(H461:H462)</f>
        <v>0.02</v>
      </c>
      <c r="I463" s="34">
        <f t="shared" si="263"/>
        <v>0</v>
      </c>
      <c r="J463" s="34">
        <f t="shared" si="263"/>
        <v>1.0999999999999999E-2</v>
      </c>
      <c r="K463" s="34">
        <f t="shared" si="263"/>
        <v>1.0999999999999999E-2</v>
      </c>
      <c r="L463" s="34">
        <f t="shared" si="263"/>
        <v>0</v>
      </c>
      <c r="M463" s="34">
        <f t="shared" si="263"/>
        <v>8.9999999999999993E-3</v>
      </c>
      <c r="N463" s="34">
        <f t="shared" si="263"/>
        <v>8.9999999999999993E-3</v>
      </c>
      <c r="O463" s="34">
        <f t="shared" si="263"/>
        <v>0</v>
      </c>
    </row>
    <row r="464" spans="1:15" x14ac:dyDescent="0.25">
      <c r="A464" s="27" t="s">
        <v>883</v>
      </c>
      <c r="B464" s="27"/>
      <c r="C464" s="27">
        <v>9890</v>
      </c>
      <c r="D464" s="27"/>
      <c r="E464" s="28" t="s">
        <v>884</v>
      </c>
      <c r="F464" s="29" t="s">
        <v>16</v>
      </c>
      <c r="G464" s="40">
        <f>SUM(H464:I464)</f>
        <v>2.7E-2</v>
      </c>
      <c r="H464" s="40">
        <v>2.7E-2</v>
      </c>
      <c r="I464" s="40">
        <v>0</v>
      </c>
      <c r="J464" s="40">
        <f>SUM(K464:L464)</f>
        <v>2.5999999999999999E-2</v>
      </c>
      <c r="K464" s="40">
        <v>2.5999999999999999E-2</v>
      </c>
      <c r="L464" s="40">
        <v>0</v>
      </c>
      <c r="M464" s="40">
        <f>SUM(N464:O464)</f>
        <v>1E-3</v>
      </c>
      <c r="N464" s="40">
        <v>1E-3</v>
      </c>
      <c r="O464" s="40">
        <v>0</v>
      </c>
    </row>
    <row r="465" spans="1:15" x14ac:dyDescent="0.25">
      <c r="A465" s="27" t="s">
        <v>883</v>
      </c>
      <c r="B465" s="27"/>
      <c r="C465" s="27">
        <v>9891</v>
      </c>
      <c r="D465" s="27"/>
      <c r="E465" s="28" t="s">
        <v>885</v>
      </c>
      <c r="F465" s="29" t="s">
        <v>16</v>
      </c>
      <c r="G465" s="40">
        <f t="shared" ref="G465:G469" si="264">SUM(H465:I465)</f>
        <v>3.6999999999999998E-2</v>
      </c>
      <c r="H465" s="40">
        <v>3.6999999999999998E-2</v>
      </c>
      <c r="I465" s="40">
        <v>0</v>
      </c>
      <c r="J465" s="40">
        <f t="shared" ref="J465:J469" si="265">SUM(K465:L465)</f>
        <v>3.6999999999999998E-2</v>
      </c>
      <c r="K465" s="40">
        <v>3.6999999999999998E-2</v>
      </c>
      <c r="L465" s="40">
        <v>0</v>
      </c>
      <c r="M465" s="40">
        <f t="shared" ref="M465:M469" si="266">SUM(N465:O465)</f>
        <v>0</v>
      </c>
      <c r="N465" s="40">
        <v>0</v>
      </c>
      <c r="O465" s="40">
        <v>0</v>
      </c>
    </row>
    <row r="466" spans="1:15" x14ac:dyDescent="0.25">
      <c r="A466" s="27" t="s">
        <v>883</v>
      </c>
      <c r="B466" s="27"/>
      <c r="C466" s="27">
        <v>9892</v>
      </c>
      <c r="D466" s="27"/>
      <c r="E466" s="28" t="s">
        <v>886</v>
      </c>
      <c r="F466" s="29" t="s">
        <v>16</v>
      </c>
      <c r="G466" s="40">
        <f t="shared" si="264"/>
        <v>5.5E-2</v>
      </c>
      <c r="H466" s="40">
        <v>5.5E-2</v>
      </c>
      <c r="I466" s="40">
        <v>0</v>
      </c>
      <c r="J466" s="40">
        <f t="shared" si="265"/>
        <v>5.5E-2</v>
      </c>
      <c r="K466" s="40">
        <v>5.5E-2</v>
      </c>
      <c r="L466" s="40">
        <v>0</v>
      </c>
      <c r="M466" s="40">
        <f t="shared" si="266"/>
        <v>0</v>
      </c>
      <c r="N466" s="40">
        <v>0</v>
      </c>
      <c r="O466" s="40">
        <v>0</v>
      </c>
    </row>
    <row r="467" spans="1:15" x14ac:dyDescent="0.25">
      <c r="A467" s="27" t="s">
        <v>883</v>
      </c>
      <c r="B467" s="27" t="s">
        <v>887</v>
      </c>
      <c r="C467" s="27" t="s">
        <v>888</v>
      </c>
      <c r="D467" s="27" t="s">
        <v>889</v>
      </c>
      <c r="E467" s="28" t="s">
        <v>889</v>
      </c>
      <c r="F467" s="29" t="s">
        <v>16</v>
      </c>
      <c r="G467" s="40">
        <f t="shared" si="264"/>
        <v>2.12</v>
      </c>
      <c r="H467" s="30">
        <v>2.12</v>
      </c>
      <c r="I467" s="30">
        <v>0</v>
      </c>
      <c r="J467" s="40">
        <f t="shared" si="265"/>
        <v>2.0539999999999998</v>
      </c>
      <c r="K467" s="30">
        <v>2.0539999999999998</v>
      </c>
      <c r="L467" s="30">
        <v>0</v>
      </c>
      <c r="M467" s="40">
        <f t="shared" si="266"/>
        <v>3.8740000000000001</v>
      </c>
      <c r="N467" s="30">
        <v>3.8740000000000001</v>
      </c>
      <c r="O467" s="30">
        <v>0</v>
      </c>
    </row>
    <row r="468" spans="1:15" x14ac:dyDescent="0.25">
      <c r="A468" s="27" t="s">
        <v>883</v>
      </c>
      <c r="B468" s="27" t="s">
        <v>887</v>
      </c>
      <c r="C468" s="27" t="s">
        <v>890</v>
      </c>
      <c r="D468" s="27" t="s">
        <v>891</v>
      </c>
      <c r="E468" s="28" t="s">
        <v>891</v>
      </c>
      <c r="F468" s="29" t="s">
        <v>16</v>
      </c>
      <c r="G468" s="40">
        <f t="shared" si="264"/>
        <v>10.65</v>
      </c>
      <c r="H468" s="30">
        <v>10.65</v>
      </c>
      <c r="I468" s="30">
        <v>0</v>
      </c>
      <c r="J468" s="40">
        <f t="shared" si="265"/>
        <v>10.257</v>
      </c>
      <c r="K468" s="30">
        <v>10.257</v>
      </c>
      <c r="L468" s="30">
        <v>0</v>
      </c>
      <c r="M468" s="40">
        <f t="shared" si="266"/>
        <v>7.68</v>
      </c>
      <c r="N468" s="30">
        <v>7.68</v>
      </c>
      <c r="O468" s="30">
        <v>0</v>
      </c>
    </row>
    <row r="469" spans="1:15" x14ac:dyDescent="0.25">
      <c r="A469" s="27" t="s">
        <v>883</v>
      </c>
      <c r="B469" s="27" t="s">
        <v>887</v>
      </c>
      <c r="C469" s="27" t="s">
        <v>892</v>
      </c>
      <c r="D469" s="27" t="s">
        <v>893</v>
      </c>
      <c r="E469" s="28" t="s">
        <v>893</v>
      </c>
      <c r="F469" s="29" t="s">
        <v>16</v>
      </c>
      <c r="G469" s="40">
        <f t="shared" si="264"/>
        <v>3.613</v>
      </c>
      <c r="H469" s="30">
        <v>3.613</v>
      </c>
      <c r="I469" s="30">
        <v>0</v>
      </c>
      <c r="J469" s="40">
        <f t="shared" si="265"/>
        <v>3.4550000000000001</v>
      </c>
      <c r="K469" s="30">
        <v>3.4550000000000001</v>
      </c>
      <c r="L469" s="30">
        <v>0</v>
      </c>
      <c r="M469" s="40">
        <f t="shared" si="266"/>
        <v>2.35E-2</v>
      </c>
      <c r="N469" s="30">
        <v>2.35E-2</v>
      </c>
      <c r="O469" s="30">
        <v>0</v>
      </c>
    </row>
    <row r="470" spans="1:15" x14ac:dyDescent="0.25">
      <c r="A470" s="27" t="s">
        <v>883</v>
      </c>
      <c r="B470" s="27" t="s">
        <v>887</v>
      </c>
      <c r="C470" s="31" t="s">
        <v>894</v>
      </c>
      <c r="D470" s="31"/>
      <c r="E470" s="32" t="s">
        <v>887</v>
      </c>
      <c r="F470" s="33"/>
      <c r="G470" s="34">
        <f>SUM(G464:G469)</f>
        <v>16.501999999999999</v>
      </c>
      <c r="H470" s="34">
        <f t="shared" ref="H470:O470" si="267">SUM(H464:H469)</f>
        <v>16.501999999999999</v>
      </c>
      <c r="I470" s="34">
        <f t="shared" si="267"/>
        <v>0</v>
      </c>
      <c r="J470" s="34">
        <f t="shared" si="267"/>
        <v>15.883999999999999</v>
      </c>
      <c r="K470" s="34">
        <f t="shared" si="267"/>
        <v>15.883999999999999</v>
      </c>
      <c r="L470" s="34">
        <f t="shared" si="267"/>
        <v>0</v>
      </c>
      <c r="M470" s="34">
        <f t="shared" si="267"/>
        <v>11.5785</v>
      </c>
      <c r="N470" s="34">
        <f t="shared" si="267"/>
        <v>11.5785</v>
      </c>
      <c r="O470" s="34">
        <f t="shared" si="267"/>
        <v>0</v>
      </c>
    </row>
    <row r="471" spans="1:15" x14ac:dyDescent="0.25">
      <c r="A471" s="31" t="s">
        <v>895</v>
      </c>
      <c r="B471" s="31"/>
      <c r="C471" s="31"/>
      <c r="D471" s="31"/>
      <c r="E471" s="32" t="s">
        <v>896</v>
      </c>
      <c r="F471" s="33"/>
      <c r="G471" s="34">
        <f>SUM(G470,G463,G460,G457,G453)</f>
        <v>169331.63755000001</v>
      </c>
      <c r="H471" s="34">
        <f t="shared" ref="H471:L471" si="268">SUM(H470,H463,H460,H453)</f>
        <v>169321.783</v>
      </c>
      <c r="I471" s="34">
        <f t="shared" si="268"/>
        <v>10.12955</v>
      </c>
      <c r="J471" s="34">
        <f>SUM(J470,J463,J460,J457,J453)</f>
        <v>471.46933999999999</v>
      </c>
      <c r="K471" s="34">
        <f>SUM(K470,K463,K460,K457,K453)</f>
        <v>21.357999999999997</v>
      </c>
      <c r="L471" s="34">
        <f t="shared" si="268"/>
        <v>450.11133999999998</v>
      </c>
      <c r="M471" s="34">
        <f>SUM(M470,M463,M460,M457,M453)</f>
        <v>469376.2415</v>
      </c>
      <c r="N471" s="34">
        <f t="shared" ref="N471:O471" si="269">SUM(N470,N463,N460,N457,N453)</f>
        <v>469376.21249999991</v>
      </c>
      <c r="O471" s="34">
        <f t="shared" si="269"/>
        <v>0</v>
      </c>
    </row>
    <row r="472" spans="1:15" x14ac:dyDescent="0.25">
      <c r="A472" s="31"/>
      <c r="B472" s="31"/>
      <c r="C472" s="31"/>
      <c r="D472" s="31"/>
      <c r="E472" s="32" t="s">
        <v>897</v>
      </c>
      <c r="F472" s="33"/>
      <c r="G472" s="34">
        <f>SUM(G471,G450,G442,G435,G431,G427,G424)</f>
        <v>5101970.8350799996</v>
      </c>
      <c r="H472" s="34">
        <f t="shared" ref="H472:O472" si="270">SUM(H471,H450,H442,H435,H431,H427,H424)</f>
        <v>1970947.8515399999</v>
      </c>
      <c r="I472" s="34">
        <f t="shared" si="270"/>
        <v>3131023.2585399998</v>
      </c>
      <c r="J472" s="34">
        <f t="shared" si="270"/>
        <v>4618764.61907</v>
      </c>
      <c r="K472" s="34">
        <f t="shared" si="270"/>
        <v>1752131.12414</v>
      </c>
      <c r="L472" s="34">
        <f t="shared" si="270"/>
        <v>2866633.4949299996</v>
      </c>
      <c r="M472" s="34">
        <f t="shared" si="270"/>
        <v>4019908.7933799997</v>
      </c>
      <c r="N472" s="34">
        <f t="shared" si="270"/>
        <v>3648245.9898200002</v>
      </c>
      <c r="O472" s="34">
        <f t="shared" si="270"/>
        <v>371662.77455999999</v>
      </c>
    </row>
    <row r="473" spans="1:15" x14ac:dyDescent="0.25">
      <c r="A473" s="31"/>
      <c r="B473" s="31"/>
      <c r="C473" s="31"/>
      <c r="D473" s="31"/>
      <c r="E473" s="32" t="s">
        <v>898</v>
      </c>
      <c r="F473" s="33"/>
      <c r="G473" s="34">
        <f>SUM(G472)</f>
        <v>5101970.8350799996</v>
      </c>
      <c r="H473" s="34">
        <f t="shared" ref="H473:O473" si="271">SUM(H472)</f>
        <v>1970947.8515399999</v>
      </c>
      <c r="I473" s="34">
        <f t="shared" si="271"/>
        <v>3131023.2585399998</v>
      </c>
      <c r="J473" s="34">
        <f>SUM(K473:L473)</f>
        <v>4618764.6190699991</v>
      </c>
      <c r="K473" s="34">
        <f t="shared" si="271"/>
        <v>1752131.12414</v>
      </c>
      <c r="L473" s="34">
        <f t="shared" si="271"/>
        <v>2866633.4949299996</v>
      </c>
      <c r="M473" s="34">
        <f>SUM(N473:O473)</f>
        <v>4019908.7643800001</v>
      </c>
      <c r="N473" s="34">
        <f t="shared" si="271"/>
        <v>3648245.9898200002</v>
      </c>
      <c r="O473" s="34">
        <f t="shared" si="271"/>
        <v>371662.77455999999</v>
      </c>
    </row>
    <row r="474" spans="1:15" x14ac:dyDescent="0.25">
      <c r="A474" s="27" t="s">
        <v>899</v>
      </c>
      <c r="B474" s="27" t="s">
        <v>900</v>
      </c>
      <c r="C474" s="27" t="s">
        <v>901</v>
      </c>
      <c r="D474" s="27" t="s">
        <v>900</v>
      </c>
      <c r="E474" s="28" t="s">
        <v>900</v>
      </c>
      <c r="F474" s="29" t="s">
        <v>16</v>
      </c>
      <c r="G474" s="30">
        <f>SUM(H474:I474)</f>
        <v>0</v>
      </c>
      <c r="H474" s="30">
        <v>0</v>
      </c>
      <c r="I474" s="30">
        <v>0</v>
      </c>
      <c r="J474" s="30">
        <f>SUM(K474:L474)</f>
        <v>0</v>
      </c>
      <c r="K474" s="30">
        <v>0</v>
      </c>
      <c r="L474" s="30">
        <v>0</v>
      </c>
      <c r="M474" s="30">
        <f>SUM(N474:O474)</f>
        <v>82581.256450000001</v>
      </c>
      <c r="N474" s="30">
        <v>15624.184880000001</v>
      </c>
      <c r="O474" s="30">
        <v>66957.07157</v>
      </c>
    </row>
    <row r="475" spans="1:15" x14ac:dyDescent="0.25">
      <c r="A475" s="27" t="s">
        <v>899</v>
      </c>
      <c r="B475" s="27" t="s">
        <v>900</v>
      </c>
      <c r="C475" s="31" t="s">
        <v>902</v>
      </c>
      <c r="D475" s="31"/>
      <c r="E475" s="32" t="s">
        <v>900</v>
      </c>
      <c r="F475" s="33"/>
      <c r="G475" s="34">
        <f>SUM(G474)</f>
        <v>0</v>
      </c>
      <c r="H475" s="34">
        <f t="shared" ref="H475:O475" si="272">SUM(H474)</f>
        <v>0</v>
      </c>
      <c r="I475" s="34">
        <f t="shared" si="272"/>
        <v>0</v>
      </c>
      <c r="J475" s="34">
        <f t="shared" si="272"/>
        <v>0</v>
      </c>
      <c r="K475" s="34">
        <f t="shared" si="272"/>
        <v>0</v>
      </c>
      <c r="L475" s="34">
        <f t="shared" si="272"/>
        <v>0</v>
      </c>
      <c r="M475" s="34">
        <f t="shared" si="272"/>
        <v>82581.256450000001</v>
      </c>
      <c r="N475" s="34">
        <f t="shared" si="272"/>
        <v>15624.184880000001</v>
      </c>
      <c r="O475" s="34">
        <f t="shared" si="272"/>
        <v>66957.07157</v>
      </c>
    </row>
    <row r="476" spans="1:15" x14ac:dyDescent="0.25">
      <c r="A476" s="27" t="s">
        <v>903</v>
      </c>
      <c r="B476" s="27" t="s">
        <v>904</v>
      </c>
      <c r="C476" s="27" t="s">
        <v>905</v>
      </c>
      <c r="D476" s="27" t="s">
        <v>904</v>
      </c>
      <c r="E476" s="28" t="s">
        <v>904</v>
      </c>
      <c r="F476" s="29" t="s">
        <v>16</v>
      </c>
      <c r="G476" s="30">
        <f>SUM(H476:I476)</f>
        <v>0</v>
      </c>
      <c r="H476" s="30">
        <v>0</v>
      </c>
      <c r="I476" s="30">
        <v>0</v>
      </c>
      <c r="J476" s="30">
        <f>SUM(K476:L476)</f>
        <v>0</v>
      </c>
      <c r="K476" s="30">
        <v>0</v>
      </c>
      <c r="L476" s="30">
        <v>0</v>
      </c>
      <c r="M476" s="30">
        <f>SUM(N476:O476)</f>
        <v>46.098439999999997</v>
      </c>
      <c r="N476" s="30">
        <v>46.098439999999997</v>
      </c>
      <c r="O476" s="30">
        <v>0</v>
      </c>
    </row>
    <row r="477" spans="1:15" x14ac:dyDescent="0.25">
      <c r="A477" s="27" t="s">
        <v>903</v>
      </c>
      <c r="B477" s="27" t="s">
        <v>904</v>
      </c>
      <c r="C477" s="31" t="s">
        <v>906</v>
      </c>
      <c r="D477" s="31"/>
      <c r="E477" s="32" t="s">
        <v>904</v>
      </c>
      <c r="F477" s="33"/>
      <c r="G477" s="34">
        <f>SUM(G476)</f>
        <v>0</v>
      </c>
      <c r="H477" s="34">
        <f t="shared" ref="H477:O477" si="273">SUM(H476)</f>
        <v>0</v>
      </c>
      <c r="I477" s="34">
        <f t="shared" si="273"/>
        <v>0</v>
      </c>
      <c r="J477" s="34">
        <f t="shared" si="273"/>
        <v>0</v>
      </c>
      <c r="K477" s="34">
        <f t="shared" si="273"/>
        <v>0</v>
      </c>
      <c r="L477" s="34">
        <f t="shared" si="273"/>
        <v>0</v>
      </c>
      <c r="M477" s="34">
        <f t="shared" si="273"/>
        <v>46.098439999999997</v>
      </c>
      <c r="N477" s="34">
        <f t="shared" si="273"/>
        <v>46.098439999999997</v>
      </c>
      <c r="O477" s="34">
        <f t="shared" si="273"/>
        <v>0</v>
      </c>
    </row>
    <row r="478" spans="1:15" x14ac:dyDescent="0.25">
      <c r="A478" s="27" t="s">
        <v>907</v>
      </c>
      <c r="B478" s="27" t="s">
        <v>908</v>
      </c>
      <c r="C478" s="27" t="s">
        <v>909</v>
      </c>
      <c r="D478" s="27" t="s">
        <v>908</v>
      </c>
      <c r="E478" s="28" t="s">
        <v>908</v>
      </c>
      <c r="F478" s="29" t="s">
        <v>16</v>
      </c>
      <c r="G478" s="30">
        <f>SUM(H478:I478)</f>
        <v>8280917.8185600005</v>
      </c>
      <c r="H478" s="30">
        <v>2473682.2808099999</v>
      </c>
      <c r="I478" s="30">
        <v>5807235.5377500001</v>
      </c>
      <c r="J478" s="30">
        <f>SUM(K478:L478)</f>
        <v>8280970.2585499994</v>
      </c>
      <c r="K478" s="30">
        <v>2466762.8091199999</v>
      </c>
      <c r="L478" s="30">
        <v>5814207.44943</v>
      </c>
      <c r="M478" s="30">
        <f>SUM(N478:O478)</f>
        <v>81934.449630000003</v>
      </c>
      <c r="N478" s="30">
        <v>1.0000000000000001E-5</v>
      </c>
      <c r="O478" s="30">
        <v>81934.449619999999</v>
      </c>
    </row>
    <row r="479" spans="1:15" ht="22.5" x14ac:dyDescent="0.25">
      <c r="A479" s="27" t="s">
        <v>907</v>
      </c>
      <c r="B479" s="27" t="s">
        <v>908</v>
      </c>
      <c r="C479" s="31" t="s">
        <v>910</v>
      </c>
      <c r="D479" s="31"/>
      <c r="E479" s="32" t="s">
        <v>908</v>
      </c>
      <c r="F479" s="33"/>
      <c r="G479" s="34">
        <f>SUM(G478)</f>
        <v>8280917.8185600005</v>
      </c>
      <c r="H479" s="34">
        <f t="shared" ref="H479:O479" si="274">SUM(H478)</f>
        <v>2473682.2808099999</v>
      </c>
      <c r="I479" s="34">
        <f t="shared" si="274"/>
        <v>5807235.5377500001</v>
      </c>
      <c r="J479" s="34">
        <f t="shared" si="274"/>
        <v>8280970.2585499994</v>
      </c>
      <c r="K479" s="34">
        <f t="shared" si="274"/>
        <v>2466762.8091199999</v>
      </c>
      <c r="L479" s="34">
        <f t="shared" si="274"/>
        <v>5814207.44943</v>
      </c>
      <c r="M479" s="34">
        <f t="shared" si="274"/>
        <v>81934.449630000003</v>
      </c>
      <c r="N479" s="34">
        <f t="shared" si="274"/>
        <v>1.0000000000000001E-5</v>
      </c>
      <c r="O479" s="34">
        <f t="shared" si="274"/>
        <v>81934.449619999999</v>
      </c>
    </row>
    <row r="480" spans="1:15" x14ac:dyDescent="0.25">
      <c r="A480" s="31" t="s">
        <v>911</v>
      </c>
      <c r="B480" s="31"/>
      <c r="C480" s="31"/>
      <c r="D480" s="31"/>
      <c r="E480" s="32" t="s">
        <v>912</v>
      </c>
      <c r="F480" s="33"/>
      <c r="G480" s="34">
        <f>SUM(G479,G477,G475)</f>
        <v>8280917.8185600005</v>
      </c>
      <c r="H480" s="34">
        <f t="shared" ref="H480:O480" si="275">SUM(H479,H477,H475)</f>
        <v>2473682.2808099999</v>
      </c>
      <c r="I480" s="34">
        <f t="shared" si="275"/>
        <v>5807235.5377500001</v>
      </c>
      <c r="J480" s="34">
        <f t="shared" si="275"/>
        <v>8280970.2585499994</v>
      </c>
      <c r="K480" s="34">
        <f t="shared" si="275"/>
        <v>2466762.8091199999</v>
      </c>
      <c r="L480" s="34">
        <f t="shared" si="275"/>
        <v>5814207.44943</v>
      </c>
      <c r="M480" s="34">
        <f t="shared" si="275"/>
        <v>164561.80452000001</v>
      </c>
      <c r="N480" s="34">
        <f t="shared" si="275"/>
        <v>15670.28333</v>
      </c>
      <c r="O480" s="34">
        <f t="shared" si="275"/>
        <v>148891.52119</v>
      </c>
    </row>
    <row r="481" spans="1:15" x14ac:dyDescent="0.25">
      <c r="A481" s="31"/>
      <c r="B481" s="31"/>
      <c r="C481" s="31"/>
      <c r="D481" s="31"/>
      <c r="E481" s="32" t="s">
        <v>897</v>
      </c>
      <c r="F481" s="33"/>
      <c r="G481" s="34">
        <f>SUM(G480)</f>
        <v>8280917.8185600005</v>
      </c>
      <c r="H481" s="34">
        <f t="shared" ref="H481:O482" si="276">SUM(H480)</f>
        <v>2473682.2808099999</v>
      </c>
      <c r="I481" s="34">
        <f t="shared" si="276"/>
        <v>5807235.5377500001</v>
      </c>
      <c r="J481" s="34">
        <f t="shared" si="276"/>
        <v>8280970.2585499994</v>
      </c>
      <c r="K481" s="34">
        <f t="shared" si="276"/>
        <v>2466762.8091199999</v>
      </c>
      <c r="L481" s="34">
        <f t="shared" si="276"/>
        <v>5814207.44943</v>
      </c>
      <c r="M481" s="34">
        <f t="shared" si="276"/>
        <v>164561.80452000001</v>
      </c>
      <c r="N481" s="34">
        <f t="shared" si="276"/>
        <v>15670.28333</v>
      </c>
      <c r="O481" s="34">
        <f t="shared" si="276"/>
        <v>148891.52119</v>
      </c>
    </row>
    <row r="482" spans="1:15" x14ac:dyDescent="0.25">
      <c r="A482" s="31"/>
      <c r="B482" s="31"/>
      <c r="C482" s="31"/>
      <c r="D482" s="31"/>
      <c r="E482" s="32" t="s">
        <v>913</v>
      </c>
      <c r="F482" s="33"/>
      <c r="G482" s="34">
        <f>SUM(G481)</f>
        <v>8280917.8185600005</v>
      </c>
      <c r="H482" s="34">
        <f t="shared" si="276"/>
        <v>2473682.2808099999</v>
      </c>
      <c r="I482" s="34">
        <f t="shared" si="276"/>
        <v>5807235.5377500001</v>
      </c>
      <c r="J482" s="34">
        <f t="shared" si="276"/>
        <v>8280970.2585499994</v>
      </c>
      <c r="K482" s="34">
        <f t="shared" si="276"/>
        <v>2466762.8091199999</v>
      </c>
      <c r="L482" s="34">
        <f t="shared" si="276"/>
        <v>5814207.44943</v>
      </c>
      <c r="M482" s="34">
        <f t="shared" si="276"/>
        <v>164561.80452000001</v>
      </c>
      <c r="N482" s="34">
        <f t="shared" si="276"/>
        <v>15670.28333</v>
      </c>
      <c r="O482" s="34">
        <f t="shared" si="276"/>
        <v>148891.52119</v>
      </c>
    </row>
    <row r="483" spans="1:15" x14ac:dyDescent="0.25">
      <c r="A483" s="31"/>
      <c r="B483" s="31"/>
      <c r="C483" s="31"/>
      <c r="D483" s="31"/>
      <c r="E483" s="32" t="s">
        <v>914</v>
      </c>
      <c r="F483" s="33"/>
      <c r="G483" s="34">
        <f>SUM(G482,G473)</f>
        <v>13382888.65364</v>
      </c>
      <c r="H483" s="34">
        <f t="shared" ref="H483:O483" si="277">SUM(H482,H473)</f>
        <v>4444630.1323499996</v>
      </c>
      <c r="I483" s="34">
        <f t="shared" si="277"/>
        <v>8938258.796289999</v>
      </c>
      <c r="J483" s="34">
        <f t="shared" si="277"/>
        <v>12899734.877619999</v>
      </c>
      <c r="K483" s="34">
        <f t="shared" si="277"/>
        <v>4218893.9332599994</v>
      </c>
      <c r="L483" s="34">
        <f t="shared" si="277"/>
        <v>8680840.9443599992</v>
      </c>
      <c r="M483" s="34">
        <f t="shared" si="277"/>
        <v>4184470.5689000003</v>
      </c>
      <c r="N483" s="34">
        <f t="shared" si="277"/>
        <v>3663916.2731500003</v>
      </c>
      <c r="O483" s="34">
        <f t="shared" si="277"/>
        <v>520554.29574999999</v>
      </c>
    </row>
    <row r="484" spans="1:15" x14ac:dyDescent="0.25">
      <c r="A484" s="27" t="s">
        <v>915</v>
      </c>
      <c r="B484" s="27" t="s">
        <v>916</v>
      </c>
      <c r="C484" s="27" t="s">
        <v>917</v>
      </c>
      <c r="D484" s="27" t="s">
        <v>918</v>
      </c>
      <c r="E484" s="28" t="s">
        <v>918</v>
      </c>
      <c r="F484" s="29" t="s">
        <v>51</v>
      </c>
      <c r="G484" s="30">
        <f>SUM(H484:I484)</f>
        <v>88210.422910000008</v>
      </c>
      <c r="H484" s="30">
        <v>87220.142430000007</v>
      </c>
      <c r="I484" s="30">
        <v>990.28048000000001</v>
      </c>
      <c r="J484" s="30">
        <f>SUM(K484:L484)</f>
        <v>117150.74417999999</v>
      </c>
      <c r="K484" s="30">
        <v>115393.53928</v>
      </c>
      <c r="L484" s="30">
        <v>1757.2049</v>
      </c>
      <c r="M484" s="30">
        <f>SUM(N484:O484)</f>
        <v>1294300.50807</v>
      </c>
      <c r="N484" s="30">
        <v>1267670.00633</v>
      </c>
      <c r="O484" s="30">
        <v>26630.50174</v>
      </c>
    </row>
    <row r="485" spans="1:15" x14ac:dyDescent="0.25">
      <c r="A485" s="27" t="s">
        <v>915</v>
      </c>
      <c r="B485" s="27" t="s">
        <v>916</v>
      </c>
      <c r="C485" s="31" t="s">
        <v>919</v>
      </c>
      <c r="D485" s="31"/>
      <c r="E485" s="32" t="s">
        <v>916</v>
      </c>
      <c r="F485" s="33"/>
      <c r="G485" s="34">
        <f>SUM(G484)</f>
        <v>88210.422910000008</v>
      </c>
      <c r="H485" s="34">
        <f t="shared" ref="H485:O486" si="278">SUM(H484)</f>
        <v>87220.142430000007</v>
      </c>
      <c r="I485" s="34">
        <f t="shared" si="278"/>
        <v>990.28048000000001</v>
      </c>
      <c r="J485" s="34">
        <f t="shared" si="278"/>
        <v>117150.74417999999</v>
      </c>
      <c r="K485" s="34">
        <f t="shared" si="278"/>
        <v>115393.53928</v>
      </c>
      <c r="L485" s="34">
        <f t="shared" si="278"/>
        <v>1757.2049</v>
      </c>
      <c r="M485" s="34">
        <f t="shared" si="278"/>
        <v>1294300.50807</v>
      </c>
      <c r="N485" s="34">
        <f t="shared" si="278"/>
        <v>1267670.00633</v>
      </c>
      <c r="O485" s="34">
        <f t="shared" si="278"/>
        <v>26630.50174</v>
      </c>
    </row>
    <row r="486" spans="1:15" x14ac:dyDescent="0.25">
      <c r="A486" s="31" t="s">
        <v>796</v>
      </c>
      <c r="B486" s="31"/>
      <c r="C486" s="31"/>
      <c r="D486" s="31"/>
      <c r="E486" s="32" t="s">
        <v>797</v>
      </c>
      <c r="F486" s="33"/>
      <c r="G486" s="34">
        <f>SUM(G485)</f>
        <v>88210.422910000008</v>
      </c>
      <c r="H486" s="34">
        <f t="shared" si="278"/>
        <v>87220.142430000007</v>
      </c>
      <c r="I486" s="34">
        <f t="shared" si="278"/>
        <v>990.28048000000001</v>
      </c>
      <c r="J486" s="34">
        <f t="shared" si="278"/>
        <v>117150.74417999999</v>
      </c>
      <c r="K486" s="34">
        <f t="shared" si="278"/>
        <v>115393.53928</v>
      </c>
      <c r="L486" s="34">
        <f t="shared" si="278"/>
        <v>1757.2049</v>
      </c>
      <c r="M486" s="34">
        <f t="shared" si="278"/>
        <v>1294300.50807</v>
      </c>
      <c r="N486" s="34">
        <f t="shared" si="278"/>
        <v>1267670.00633</v>
      </c>
      <c r="O486" s="34">
        <f t="shared" si="278"/>
        <v>26630.50174</v>
      </c>
    </row>
    <row r="487" spans="1:15" x14ac:dyDescent="0.25">
      <c r="A487" s="27" t="s">
        <v>920</v>
      </c>
      <c r="B487" s="27" t="s">
        <v>921</v>
      </c>
      <c r="C487" s="27" t="s">
        <v>922</v>
      </c>
      <c r="D487" s="27" t="s">
        <v>923</v>
      </c>
      <c r="E487" s="28" t="s">
        <v>923</v>
      </c>
      <c r="F487" s="29" t="s">
        <v>51</v>
      </c>
      <c r="G487" s="30">
        <f>SUM(H487:I487)</f>
        <v>2624841.9709200002</v>
      </c>
      <c r="H487" s="30">
        <v>953712.43500000006</v>
      </c>
      <c r="I487" s="30">
        <v>1671129.5359199999</v>
      </c>
      <c r="J487" s="30">
        <f>SUM(K487:L487)</f>
        <v>2766308.8536999999</v>
      </c>
      <c r="K487" s="30">
        <v>953712.43500000006</v>
      </c>
      <c r="L487" s="30">
        <v>1812596.4187</v>
      </c>
      <c r="M487" s="30">
        <f>SUM(N487:O487)</f>
        <v>141466.88278000001</v>
      </c>
      <c r="N487" s="30">
        <v>0</v>
      </c>
      <c r="O487" s="30">
        <v>141466.88278000001</v>
      </c>
    </row>
    <row r="488" spans="1:15" x14ac:dyDescent="0.25">
      <c r="A488" s="27" t="s">
        <v>920</v>
      </c>
      <c r="B488" s="27" t="s">
        <v>921</v>
      </c>
      <c r="C488" s="27" t="s">
        <v>924</v>
      </c>
      <c r="D488" s="27" t="s">
        <v>925</v>
      </c>
      <c r="E488" s="28" t="s">
        <v>925</v>
      </c>
      <c r="F488" s="29" t="s">
        <v>51</v>
      </c>
      <c r="G488" s="30">
        <f>SUM(H488:I488)</f>
        <v>1299107.6993</v>
      </c>
      <c r="H488" s="30">
        <v>129855.9295</v>
      </c>
      <c r="I488" s="30">
        <v>1169251.7697999999</v>
      </c>
      <c r="J488" s="30">
        <f>SUM(K488:L488)</f>
        <v>1574474.4361</v>
      </c>
      <c r="K488" s="30">
        <v>279565.49449999997</v>
      </c>
      <c r="L488" s="30">
        <v>1294908.9416</v>
      </c>
      <c r="M488" s="30">
        <f>SUM(N488:O488)</f>
        <v>331501.18280000001</v>
      </c>
      <c r="N488" s="30">
        <v>149709.565</v>
      </c>
      <c r="O488" s="30">
        <v>181791.61780000001</v>
      </c>
    </row>
    <row r="489" spans="1:15" x14ac:dyDescent="0.25">
      <c r="A489" s="27" t="s">
        <v>920</v>
      </c>
      <c r="B489" s="27" t="s">
        <v>921</v>
      </c>
      <c r="C489" s="31" t="s">
        <v>926</v>
      </c>
      <c r="D489" s="31"/>
      <c r="E489" s="32" t="s">
        <v>921</v>
      </c>
      <c r="F489" s="33"/>
      <c r="G489" s="34">
        <f>SUM(G487:G488)</f>
        <v>3923949.6702200002</v>
      </c>
      <c r="H489" s="34">
        <f t="shared" ref="H489:O489" si="279">SUM(H487:H488)</f>
        <v>1083568.3645000001</v>
      </c>
      <c r="I489" s="34">
        <f t="shared" si="279"/>
        <v>2840381.3057199996</v>
      </c>
      <c r="J489" s="34">
        <f t="shared" si="279"/>
        <v>4340783.2897999994</v>
      </c>
      <c r="K489" s="34">
        <f t="shared" si="279"/>
        <v>1233277.9295000001</v>
      </c>
      <c r="L489" s="34">
        <f t="shared" si="279"/>
        <v>3107505.3602999998</v>
      </c>
      <c r="M489" s="34">
        <f t="shared" si="279"/>
        <v>472968.06558000005</v>
      </c>
      <c r="N489" s="34">
        <f t="shared" si="279"/>
        <v>149709.565</v>
      </c>
      <c r="O489" s="34">
        <f t="shared" si="279"/>
        <v>323258.50057999999</v>
      </c>
    </row>
    <row r="490" spans="1:15" x14ac:dyDescent="0.25">
      <c r="A490" s="31" t="s">
        <v>812</v>
      </c>
      <c r="B490" s="31"/>
      <c r="C490" s="31"/>
      <c r="D490" s="31"/>
      <c r="E490" s="32" t="s">
        <v>813</v>
      </c>
      <c r="F490" s="33"/>
      <c r="G490" s="34">
        <f>SUM(G489)</f>
        <v>3923949.6702200002</v>
      </c>
      <c r="H490" s="34">
        <f t="shared" ref="H490:O490" si="280">SUM(H489)</f>
        <v>1083568.3645000001</v>
      </c>
      <c r="I490" s="34">
        <f t="shared" si="280"/>
        <v>2840381.3057199996</v>
      </c>
      <c r="J490" s="34">
        <f t="shared" si="280"/>
        <v>4340783.2897999994</v>
      </c>
      <c r="K490" s="34">
        <f t="shared" si="280"/>
        <v>1233277.9295000001</v>
      </c>
      <c r="L490" s="34">
        <f t="shared" si="280"/>
        <v>3107505.3602999998</v>
      </c>
      <c r="M490" s="34">
        <f t="shared" si="280"/>
        <v>472968.06558000005</v>
      </c>
      <c r="N490" s="34">
        <f t="shared" si="280"/>
        <v>149709.565</v>
      </c>
      <c r="O490" s="34">
        <f t="shared" si="280"/>
        <v>323258.50057999999</v>
      </c>
    </row>
    <row r="491" spans="1:15" x14ac:dyDescent="0.25">
      <c r="A491" s="27" t="s">
        <v>927</v>
      </c>
      <c r="B491" s="27" t="s">
        <v>928</v>
      </c>
      <c r="C491" s="27" t="s">
        <v>929</v>
      </c>
      <c r="D491" s="27" t="s">
        <v>930</v>
      </c>
      <c r="E491" s="28" t="s">
        <v>930</v>
      </c>
      <c r="F491" s="29" t="s">
        <v>51</v>
      </c>
      <c r="G491" s="30">
        <f>SUM(H491:I491)</f>
        <v>129103.40304</v>
      </c>
      <c r="H491" s="30">
        <v>129103.40304</v>
      </c>
      <c r="I491" s="30">
        <v>0</v>
      </c>
      <c r="J491" s="30">
        <f>SUM(K491:L491)</f>
        <v>119970.66594000001</v>
      </c>
      <c r="K491" s="30">
        <v>119970.66594000001</v>
      </c>
      <c r="L491" s="30">
        <v>0</v>
      </c>
      <c r="M491" s="30">
        <f>SUM(N491:O491)</f>
        <v>31517.893899999999</v>
      </c>
      <c r="N491" s="30">
        <v>31517.893899999999</v>
      </c>
      <c r="O491" s="30">
        <v>0</v>
      </c>
    </row>
    <row r="492" spans="1:15" ht="22.5" x14ac:dyDescent="0.25">
      <c r="A492" s="27" t="s">
        <v>927</v>
      </c>
      <c r="B492" s="27" t="s">
        <v>928</v>
      </c>
      <c r="C492" s="27" t="s">
        <v>931</v>
      </c>
      <c r="D492" s="27" t="s">
        <v>932</v>
      </c>
      <c r="E492" s="28" t="s">
        <v>932</v>
      </c>
      <c r="F492" s="29" t="s">
        <v>51</v>
      </c>
      <c r="G492" s="30">
        <f>SUM(H492:I492)</f>
        <v>14002.2336</v>
      </c>
      <c r="H492" s="30">
        <v>14002.2336</v>
      </c>
      <c r="I492" s="30">
        <v>0</v>
      </c>
      <c r="J492" s="30">
        <f>SUM(K492:L492)</f>
        <v>14881.3809</v>
      </c>
      <c r="K492" s="30">
        <v>14881.3809</v>
      </c>
      <c r="L492" s="30">
        <v>0</v>
      </c>
      <c r="M492" s="30">
        <f>SUM(N492:O492)</f>
        <v>879.14729999999997</v>
      </c>
      <c r="N492" s="30">
        <v>879.14729999999997</v>
      </c>
      <c r="O492" s="30">
        <v>0</v>
      </c>
    </row>
    <row r="493" spans="1:15" x14ac:dyDescent="0.25">
      <c r="A493" s="27" t="s">
        <v>927</v>
      </c>
      <c r="B493" s="27" t="s">
        <v>928</v>
      </c>
      <c r="C493" s="31" t="s">
        <v>933</v>
      </c>
      <c r="D493" s="31"/>
      <c r="E493" s="32" t="s">
        <v>928</v>
      </c>
      <c r="F493" s="33"/>
      <c r="G493" s="34">
        <f>SUM(G491:G492)</f>
        <v>143105.63664000001</v>
      </c>
      <c r="H493" s="34">
        <f t="shared" ref="H493:O493" si="281">SUM(H491:H492)</f>
        <v>143105.63664000001</v>
      </c>
      <c r="I493" s="34">
        <f t="shared" si="281"/>
        <v>0</v>
      </c>
      <c r="J493" s="34">
        <f t="shared" si="281"/>
        <v>134852.04684</v>
      </c>
      <c r="K493" s="34">
        <f t="shared" si="281"/>
        <v>134852.04684</v>
      </c>
      <c r="L493" s="34">
        <f t="shared" si="281"/>
        <v>0</v>
      </c>
      <c r="M493" s="34">
        <f t="shared" si="281"/>
        <v>32397.0412</v>
      </c>
      <c r="N493" s="34">
        <f t="shared" si="281"/>
        <v>32397.0412</v>
      </c>
      <c r="O493" s="34">
        <f t="shared" si="281"/>
        <v>0</v>
      </c>
    </row>
    <row r="494" spans="1:15" ht="22.5" x14ac:dyDescent="0.25">
      <c r="A494" s="31" t="s">
        <v>821</v>
      </c>
      <c r="B494" s="31"/>
      <c r="C494" s="31"/>
      <c r="D494" s="31"/>
      <c r="E494" s="32" t="s">
        <v>822</v>
      </c>
      <c r="F494" s="33"/>
      <c r="G494" s="34">
        <f>SUM(G493)</f>
        <v>143105.63664000001</v>
      </c>
      <c r="H494" s="34">
        <f t="shared" ref="H494:O494" si="282">SUM(H493)</f>
        <v>143105.63664000001</v>
      </c>
      <c r="I494" s="34">
        <f t="shared" si="282"/>
        <v>0</v>
      </c>
      <c r="J494" s="34">
        <f t="shared" si="282"/>
        <v>134852.04684</v>
      </c>
      <c r="K494" s="34">
        <f t="shared" si="282"/>
        <v>134852.04684</v>
      </c>
      <c r="L494" s="34">
        <f t="shared" si="282"/>
        <v>0</v>
      </c>
      <c r="M494" s="34">
        <f t="shared" si="282"/>
        <v>32397.0412</v>
      </c>
      <c r="N494" s="34">
        <f t="shared" si="282"/>
        <v>32397.0412</v>
      </c>
      <c r="O494" s="34">
        <f t="shared" si="282"/>
        <v>0</v>
      </c>
    </row>
    <row r="495" spans="1:15" x14ac:dyDescent="0.25">
      <c r="A495" s="27" t="s">
        <v>934</v>
      </c>
      <c r="B495" s="27" t="s">
        <v>935</v>
      </c>
      <c r="C495" s="27" t="s">
        <v>936</v>
      </c>
      <c r="D495" s="27" t="s">
        <v>937</v>
      </c>
      <c r="E495" s="28" t="s">
        <v>937</v>
      </c>
      <c r="F495" s="29" t="s">
        <v>51</v>
      </c>
      <c r="G495" s="30">
        <f>SUM(H495:I495)</f>
        <v>161147.83687</v>
      </c>
      <c r="H495" s="30">
        <v>1803.7774899999999</v>
      </c>
      <c r="I495" s="30">
        <v>159344.05937999999</v>
      </c>
      <c r="J495" s="30">
        <f>SUM(K495:L495)</f>
        <v>260632.72573000001</v>
      </c>
      <c r="K495" s="30">
        <v>2066.1436800000001</v>
      </c>
      <c r="L495" s="30">
        <v>258566.58205</v>
      </c>
      <c r="M495" s="30">
        <f>SUM(N495:O495)</f>
        <v>106188.66635</v>
      </c>
      <c r="N495" s="30">
        <v>6966.1436800000001</v>
      </c>
      <c r="O495" s="30">
        <v>99222.522670000006</v>
      </c>
    </row>
    <row r="496" spans="1:15" x14ac:dyDescent="0.25">
      <c r="A496" s="27" t="s">
        <v>934</v>
      </c>
      <c r="B496" s="27" t="s">
        <v>935</v>
      </c>
      <c r="C496" s="31" t="s">
        <v>938</v>
      </c>
      <c r="D496" s="31"/>
      <c r="E496" s="32" t="s">
        <v>935</v>
      </c>
      <c r="F496" s="33"/>
      <c r="G496" s="34">
        <f>SUM(G495)</f>
        <v>161147.83687</v>
      </c>
      <c r="H496" s="34">
        <f t="shared" ref="H496:O497" si="283">SUM(H495)</f>
        <v>1803.7774899999999</v>
      </c>
      <c r="I496" s="34">
        <f t="shared" si="283"/>
        <v>159344.05937999999</v>
      </c>
      <c r="J496" s="34">
        <f t="shared" si="283"/>
        <v>260632.72573000001</v>
      </c>
      <c r="K496" s="34">
        <f t="shared" si="283"/>
        <v>2066.1436800000001</v>
      </c>
      <c r="L496" s="34">
        <f t="shared" si="283"/>
        <v>258566.58205</v>
      </c>
      <c r="M496" s="34">
        <f t="shared" si="283"/>
        <v>106188.66635</v>
      </c>
      <c r="N496" s="34">
        <f t="shared" si="283"/>
        <v>6966.1436800000001</v>
      </c>
      <c r="O496" s="34">
        <f t="shared" si="283"/>
        <v>99222.522670000006</v>
      </c>
    </row>
    <row r="497" spans="1:15" x14ac:dyDescent="0.25">
      <c r="A497" s="31" t="s">
        <v>836</v>
      </c>
      <c r="B497" s="31"/>
      <c r="C497" s="31"/>
      <c r="D497" s="31"/>
      <c r="E497" s="32" t="s">
        <v>837</v>
      </c>
      <c r="F497" s="33"/>
      <c r="G497" s="34">
        <f>SUM(G496)</f>
        <v>161147.83687</v>
      </c>
      <c r="H497" s="34">
        <f t="shared" si="283"/>
        <v>1803.7774899999999</v>
      </c>
      <c r="I497" s="34">
        <f t="shared" si="283"/>
        <v>159344.05937999999</v>
      </c>
      <c r="J497" s="34">
        <f t="shared" si="283"/>
        <v>260632.72573000001</v>
      </c>
      <c r="K497" s="34">
        <f t="shared" si="283"/>
        <v>2066.1436800000001</v>
      </c>
      <c r="L497" s="34">
        <f t="shared" si="283"/>
        <v>258566.58205</v>
      </c>
      <c r="M497" s="34">
        <f t="shared" si="283"/>
        <v>106188.66635</v>
      </c>
      <c r="N497" s="34">
        <f t="shared" si="283"/>
        <v>6966.1436800000001</v>
      </c>
      <c r="O497" s="34">
        <f t="shared" si="283"/>
        <v>99222.522670000006</v>
      </c>
    </row>
    <row r="498" spans="1:15" x14ac:dyDescent="0.25">
      <c r="A498" s="31"/>
      <c r="B498" s="31"/>
      <c r="C498" s="31"/>
      <c r="D498" s="31"/>
      <c r="E498" s="32" t="s">
        <v>897</v>
      </c>
      <c r="F498" s="33"/>
      <c r="G498" s="34">
        <f>SUM(G497,G494,G490,G486)</f>
        <v>4316413.5666400008</v>
      </c>
      <c r="H498" s="34">
        <f t="shared" ref="H498:O498" si="284">SUM(H497,H494,H490,H486)</f>
        <v>1315697.9210600001</v>
      </c>
      <c r="I498" s="34">
        <f t="shared" si="284"/>
        <v>3000715.6455799998</v>
      </c>
      <c r="J498" s="34">
        <f t="shared" si="284"/>
        <v>4853418.8065499999</v>
      </c>
      <c r="K498" s="34">
        <f t="shared" si="284"/>
        <v>1485589.6592999999</v>
      </c>
      <c r="L498" s="34">
        <f t="shared" si="284"/>
        <v>3367829.1472499995</v>
      </c>
      <c r="M498" s="34">
        <f t="shared" si="284"/>
        <v>1905854.2812000001</v>
      </c>
      <c r="N498" s="34">
        <f t="shared" si="284"/>
        <v>1456742.75621</v>
      </c>
      <c r="O498" s="34">
        <f t="shared" si="284"/>
        <v>449111.52498999995</v>
      </c>
    </row>
    <row r="499" spans="1:15" x14ac:dyDescent="0.25">
      <c r="A499" s="31"/>
      <c r="B499" s="31"/>
      <c r="C499" s="31"/>
      <c r="D499" s="31"/>
      <c r="E499" s="32" t="s">
        <v>939</v>
      </c>
      <c r="F499" s="33"/>
      <c r="G499" s="34">
        <f>SUM(G498)</f>
        <v>4316413.5666400008</v>
      </c>
      <c r="H499" s="34">
        <f t="shared" ref="H499:O499" si="285">SUM(H498)</f>
        <v>1315697.9210600001</v>
      </c>
      <c r="I499" s="34">
        <f t="shared" si="285"/>
        <v>3000715.6455799998</v>
      </c>
      <c r="J499" s="34">
        <f t="shared" si="285"/>
        <v>4853418.8065499999</v>
      </c>
      <c r="K499" s="34">
        <f t="shared" si="285"/>
        <v>1485589.6592999999</v>
      </c>
      <c r="L499" s="34">
        <f t="shared" si="285"/>
        <v>3367829.1472499995</v>
      </c>
      <c r="M499" s="34">
        <f t="shared" si="285"/>
        <v>1905854.2812000001</v>
      </c>
      <c r="N499" s="34">
        <f t="shared" si="285"/>
        <v>1456742.75621</v>
      </c>
      <c r="O499" s="34">
        <f t="shared" si="285"/>
        <v>449111.52498999995</v>
      </c>
    </row>
    <row r="500" spans="1:15" x14ac:dyDescent="0.25">
      <c r="A500" s="27" t="s">
        <v>899</v>
      </c>
      <c r="B500" s="27" t="s">
        <v>900</v>
      </c>
      <c r="C500" s="27" t="s">
        <v>901</v>
      </c>
      <c r="D500" s="27" t="s">
        <v>900</v>
      </c>
      <c r="E500" s="28" t="s">
        <v>900</v>
      </c>
      <c r="F500" s="29" t="s">
        <v>51</v>
      </c>
      <c r="G500" s="30">
        <f>SUM(H500:I500)</f>
        <v>1201909.8464500001</v>
      </c>
      <c r="H500" s="30">
        <v>796627.07334999996</v>
      </c>
      <c r="I500" s="30">
        <v>405282.77309999999</v>
      </c>
      <c r="J500" s="30">
        <f>SUM(K500:L500)</f>
        <v>979406.50301999995</v>
      </c>
      <c r="K500" s="30">
        <v>683381.61303000001</v>
      </c>
      <c r="L500" s="30">
        <v>296024.88999</v>
      </c>
      <c r="M500" s="30">
        <f>SUM(N500:O500)</f>
        <v>1661921.8359899998</v>
      </c>
      <c r="N500" s="30">
        <v>1623404.0070499999</v>
      </c>
      <c r="O500" s="30">
        <v>38517.828939999999</v>
      </c>
    </row>
    <row r="501" spans="1:15" x14ac:dyDescent="0.25">
      <c r="A501" s="27" t="s">
        <v>899</v>
      </c>
      <c r="B501" s="27" t="s">
        <v>900</v>
      </c>
      <c r="C501" s="31" t="s">
        <v>902</v>
      </c>
      <c r="D501" s="31"/>
      <c r="E501" s="32" t="s">
        <v>900</v>
      </c>
      <c r="F501" s="33"/>
      <c r="G501" s="35">
        <f>SUM(G500)</f>
        <v>1201909.8464500001</v>
      </c>
      <c r="H501" s="35">
        <f t="shared" ref="H501:O501" si="286">SUM(H500)</f>
        <v>796627.07334999996</v>
      </c>
      <c r="I501" s="35">
        <f t="shared" si="286"/>
        <v>405282.77309999999</v>
      </c>
      <c r="J501" s="35">
        <f t="shared" si="286"/>
        <v>979406.50301999995</v>
      </c>
      <c r="K501" s="35">
        <f t="shared" si="286"/>
        <v>683381.61303000001</v>
      </c>
      <c r="L501" s="35">
        <f t="shared" si="286"/>
        <v>296024.88999</v>
      </c>
      <c r="M501" s="35">
        <f t="shared" si="286"/>
        <v>1661921.8359899998</v>
      </c>
      <c r="N501" s="35">
        <f t="shared" si="286"/>
        <v>1623404.0070499999</v>
      </c>
      <c r="O501" s="35">
        <f t="shared" si="286"/>
        <v>38517.828939999999</v>
      </c>
    </row>
    <row r="502" spans="1:15" x14ac:dyDescent="0.25">
      <c r="A502" s="27" t="s">
        <v>903</v>
      </c>
      <c r="B502" s="27" t="s">
        <v>904</v>
      </c>
      <c r="C502" s="27" t="s">
        <v>905</v>
      </c>
      <c r="D502" s="27" t="s">
        <v>904</v>
      </c>
      <c r="E502" s="28" t="s">
        <v>904</v>
      </c>
      <c r="F502" s="29" t="s">
        <v>51</v>
      </c>
      <c r="G502" s="30">
        <f t="shared" ref="G502:G504" si="287">SUM(H502:I502)</f>
        <v>672.37708999999995</v>
      </c>
      <c r="H502" s="30">
        <v>216.47435999999999</v>
      </c>
      <c r="I502" s="30">
        <v>455.90273000000002</v>
      </c>
      <c r="J502" s="30">
        <f t="shared" ref="J502:J504" si="288">SUM(K502:L502)</f>
        <v>169325.79811</v>
      </c>
      <c r="K502" s="30">
        <v>169307.66200000001</v>
      </c>
      <c r="L502" s="30">
        <v>18.136109999999999</v>
      </c>
      <c r="M502" s="30">
        <f t="shared" ref="M502:M504" si="289">SUM(N502:O502)</f>
        <v>534825.83759000001</v>
      </c>
      <c r="N502" s="30">
        <v>534672.81105999998</v>
      </c>
      <c r="O502" s="30">
        <v>153.02653000000001</v>
      </c>
    </row>
    <row r="503" spans="1:15" x14ac:dyDescent="0.25">
      <c r="A503" s="27" t="s">
        <v>903</v>
      </c>
      <c r="B503" s="27" t="s">
        <v>904</v>
      </c>
      <c r="C503" s="31" t="s">
        <v>906</v>
      </c>
      <c r="D503" s="31"/>
      <c r="E503" s="32" t="s">
        <v>904</v>
      </c>
      <c r="F503" s="33"/>
      <c r="G503" s="35">
        <f>SUM(G502)</f>
        <v>672.37708999999995</v>
      </c>
      <c r="H503" s="35">
        <f t="shared" ref="H503:O503" si="290">SUM(H502)</f>
        <v>216.47435999999999</v>
      </c>
      <c r="I503" s="35">
        <f t="shared" si="290"/>
        <v>455.90273000000002</v>
      </c>
      <c r="J503" s="35">
        <f t="shared" si="290"/>
        <v>169325.79811</v>
      </c>
      <c r="K503" s="35">
        <f t="shared" si="290"/>
        <v>169307.66200000001</v>
      </c>
      <c r="L503" s="35">
        <f t="shared" si="290"/>
        <v>18.136109999999999</v>
      </c>
      <c r="M503" s="35">
        <f t="shared" si="290"/>
        <v>534825.83759000001</v>
      </c>
      <c r="N503" s="35">
        <f t="shared" si="290"/>
        <v>534672.81105999998</v>
      </c>
      <c r="O503" s="35">
        <f t="shared" si="290"/>
        <v>153.02653000000001</v>
      </c>
    </row>
    <row r="504" spans="1:15" x14ac:dyDescent="0.25">
      <c r="A504" s="27" t="s">
        <v>907</v>
      </c>
      <c r="B504" s="27" t="s">
        <v>908</v>
      </c>
      <c r="C504" s="27" t="s">
        <v>909</v>
      </c>
      <c r="D504" s="27" t="s">
        <v>908</v>
      </c>
      <c r="E504" s="28" t="s">
        <v>908</v>
      </c>
      <c r="F504" s="29" t="s">
        <v>51</v>
      </c>
      <c r="G504" s="30">
        <f t="shared" si="287"/>
        <v>0</v>
      </c>
      <c r="H504" s="30">
        <v>0</v>
      </c>
      <c r="I504" s="30">
        <v>0</v>
      </c>
      <c r="J504" s="30">
        <f t="shared" si="288"/>
        <v>0</v>
      </c>
      <c r="K504" s="30">
        <v>0</v>
      </c>
      <c r="L504" s="30">
        <v>0</v>
      </c>
      <c r="M504" s="30">
        <f t="shared" si="289"/>
        <v>81868.825620000003</v>
      </c>
      <c r="N504" s="30">
        <v>49096.910320000003</v>
      </c>
      <c r="O504" s="30">
        <v>32771.915300000001</v>
      </c>
    </row>
    <row r="505" spans="1:15" ht="22.5" x14ac:dyDescent="0.25">
      <c r="A505" s="27" t="s">
        <v>907</v>
      </c>
      <c r="B505" s="27" t="s">
        <v>908</v>
      </c>
      <c r="C505" s="31" t="s">
        <v>910</v>
      </c>
      <c r="D505" s="31"/>
      <c r="E505" s="32" t="s">
        <v>908</v>
      </c>
      <c r="F505" s="33"/>
      <c r="G505" s="35">
        <f>SUM(G504)</f>
        <v>0</v>
      </c>
      <c r="H505" s="35">
        <f t="shared" ref="H505:O505" si="291">SUM(H504)</f>
        <v>0</v>
      </c>
      <c r="I505" s="35">
        <f t="shared" si="291"/>
        <v>0</v>
      </c>
      <c r="J505" s="35">
        <f t="shared" si="291"/>
        <v>0</v>
      </c>
      <c r="K505" s="35">
        <f t="shared" si="291"/>
        <v>0</v>
      </c>
      <c r="L505" s="35">
        <f t="shared" si="291"/>
        <v>0</v>
      </c>
      <c r="M505" s="35">
        <f t="shared" si="291"/>
        <v>81868.825620000003</v>
      </c>
      <c r="N505" s="35">
        <f t="shared" si="291"/>
        <v>49096.910320000003</v>
      </c>
      <c r="O505" s="35">
        <f t="shared" si="291"/>
        <v>32771.915300000001</v>
      </c>
    </row>
    <row r="506" spans="1:15" x14ac:dyDescent="0.25">
      <c r="A506" s="31" t="s">
        <v>911</v>
      </c>
      <c r="B506" s="31"/>
      <c r="C506" s="31"/>
      <c r="D506" s="31"/>
      <c r="E506" s="32" t="s">
        <v>912</v>
      </c>
      <c r="F506" s="33"/>
      <c r="G506" s="34">
        <f>SUM(G505,G503,G501)</f>
        <v>1202582.2235400002</v>
      </c>
      <c r="H506" s="34">
        <f t="shared" ref="H506:O506" si="292">SUM(H505,H503,H501)</f>
        <v>796843.54770999996</v>
      </c>
      <c r="I506" s="34">
        <f t="shared" si="292"/>
        <v>405738.67582999996</v>
      </c>
      <c r="J506" s="34">
        <f t="shared" si="292"/>
        <v>1148732.30113</v>
      </c>
      <c r="K506" s="34">
        <f t="shared" si="292"/>
        <v>852689.27503000002</v>
      </c>
      <c r="L506" s="34">
        <f t="shared" si="292"/>
        <v>296043.02610000002</v>
      </c>
      <c r="M506" s="34">
        <f t="shared" si="292"/>
        <v>2278616.4992</v>
      </c>
      <c r="N506" s="34">
        <f t="shared" si="292"/>
        <v>2207173.7284300001</v>
      </c>
      <c r="O506" s="34">
        <f t="shared" si="292"/>
        <v>71442.770770000003</v>
      </c>
    </row>
    <row r="507" spans="1:15" x14ac:dyDescent="0.25">
      <c r="A507" s="31"/>
      <c r="B507" s="31"/>
      <c r="C507" s="31"/>
      <c r="D507" s="31"/>
      <c r="E507" s="32" t="s">
        <v>897</v>
      </c>
      <c r="F507" s="33"/>
      <c r="G507" s="34">
        <f>SUM(G506)</f>
        <v>1202582.2235400002</v>
      </c>
      <c r="H507" s="34">
        <f t="shared" ref="H507:O508" si="293">SUM(H506)</f>
        <v>796843.54770999996</v>
      </c>
      <c r="I507" s="34">
        <f t="shared" si="293"/>
        <v>405738.67582999996</v>
      </c>
      <c r="J507" s="34">
        <f t="shared" si="293"/>
        <v>1148732.30113</v>
      </c>
      <c r="K507" s="34">
        <f t="shared" si="293"/>
        <v>852689.27503000002</v>
      </c>
      <c r="L507" s="34">
        <f t="shared" si="293"/>
        <v>296043.02610000002</v>
      </c>
      <c r="M507" s="34">
        <f t="shared" si="293"/>
        <v>2278616.4992</v>
      </c>
      <c r="N507" s="34">
        <f t="shared" si="293"/>
        <v>2207173.7284300001</v>
      </c>
      <c r="O507" s="34">
        <f t="shared" si="293"/>
        <v>71442.770770000003</v>
      </c>
    </row>
    <row r="508" spans="1:15" x14ac:dyDescent="0.25">
      <c r="A508" s="31"/>
      <c r="B508" s="31"/>
      <c r="C508" s="31"/>
      <c r="D508" s="31"/>
      <c r="E508" s="32" t="s">
        <v>940</v>
      </c>
      <c r="F508" s="33"/>
      <c r="G508" s="34">
        <f>SUM(G507)</f>
        <v>1202582.2235400002</v>
      </c>
      <c r="H508" s="34">
        <f t="shared" si="293"/>
        <v>796843.54770999996</v>
      </c>
      <c r="I508" s="34">
        <f t="shared" si="293"/>
        <v>405738.67582999996</v>
      </c>
      <c r="J508" s="34">
        <f t="shared" si="293"/>
        <v>1148732.30113</v>
      </c>
      <c r="K508" s="34">
        <f t="shared" si="293"/>
        <v>852689.27503000002</v>
      </c>
      <c r="L508" s="34">
        <f t="shared" si="293"/>
        <v>296043.02610000002</v>
      </c>
      <c r="M508" s="34">
        <f t="shared" si="293"/>
        <v>2278616.4992</v>
      </c>
      <c r="N508" s="34">
        <f t="shared" si="293"/>
        <v>2207173.7284300001</v>
      </c>
      <c r="O508" s="34">
        <f t="shared" si="293"/>
        <v>71442.770770000003</v>
      </c>
    </row>
    <row r="509" spans="1:15" x14ac:dyDescent="0.25">
      <c r="A509" s="31"/>
      <c r="B509" s="31"/>
      <c r="C509" s="31"/>
      <c r="D509" s="31"/>
      <c r="E509" s="32" t="s">
        <v>941</v>
      </c>
      <c r="F509" s="33"/>
      <c r="G509" s="34">
        <f>SUM(G508,G499)</f>
        <v>5518995.7901800014</v>
      </c>
      <c r="H509" s="34">
        <f t="shared" ref="H509:O509" si="294">SUM(H508,H499)</f>
        <v>2112541.4687700002</v>
      </c>
      <c r="I509" s="34">
        <f t="shared" si="294"/>
        <v>3406454.3214099999</v>
      </c>
      <c r="J509" s="34">
        <f t="shared" si="294"/>
        <v>6002151.1076800004</v>
      </c>
      <c r="K509" s="34">
        <f t="shared" si="294"/>
        <v>2338278.9343300001</v>
      </c>
      <c r="L509" s="34">
        <f t="shared" si="294"/>
        <v>3663872.1733499994</v>
      </c>
      <c r="M509" s="34">
        <f t="shared" si="294"/>
        <v>4184470.7804</v>
      </c>
      <c r="N509" s="34">
        <f t="shared" si="294"/>
        <v>3663916.4846400004</v>
      </c>
      <c r="O509" s="34">
        <f t="shared" si="294"/>
        <v>520554.29575999995</v>
      </c>
    </row>
  </sheetData>
  <mergeCells count="297">
    <mergeCell ref="A509:B509"/>
    <mergeCell ref="C509:D509"/>
    <mergeCell ref="A2:V2"/>
    <mergeCell ref="C505:D505"/>
    <mergeCell ref="A506:B506"/>
    <mergeCell ref="C506:D506"/>
    <mergeCell ref="A507:B507"/>
    <mergeCell ref="C507:D507"/>
    <mergeCell ref="A508:B508"/>
    <mergeCell ref="C508:D508"/>
    <mergeCell ref="A498:B498"/>
    <mergeCell ref="C498:D498"/>
    <mergeCell ref="A499:B499"/>
    <mergeCell ref="C499:D499"/>
    <mergeCell ref="C501:D501"/>
    <mergeCell ref="C503:D503"/>
    <mergeCell ref="C493:D493"/>
    <mergeCell ref="A494:B494"/>
    <mergeCell ref="C494:D494"/>
    <mergeCell ref="C496:D496"/>
    <mergeCell ref="A497:B497"/>
    <mergeCell ref="C497:D497"/>
    <mergeCell ref="C485:D485"/>
    <mergeCell ref="A486:B486"/>
    <mergeCell ref="C486:D486"/>
    <mergeCell ref="C489:D489"/>
    <mergeCell ref="A490:B490"/>
    <mergeCell ref="C490:D490"/>
    <mergeCell ref="A481:B481"/>
    <mergeCell ref="C481:D481"/>
    <mergeCell ref="A482:B482"/>
    <mergeCell ref="C482:D482"/>
    <mergeCell ref="A483:B483"/>
    <mergeCell ref="C483:D483"/>
    <mergeCell ref="A473:B473"/>
    <mergeCell ref="C473:D473"/>
    <mergeCell ref="C475:D475"/>
    <mergeCell ref="C477:D477"/>
    <mergeCell ref="C479:D479"/>
    <mergeCell ref="A480:B480"/>
    <mergeCell ref="C480:D480"/>
    <mergeCell ref="C460:D460"/>
    <mergeCell ref="C463:D463"/>
    <mergeCell ref="C470:D470"/>
    <mergeCell ref="A471:B471"/>
    <mergeCell ref="C471:D471"/>
    <mergeCell ref="A472:B472"/>
    <mergeCell ref="C472:D472"/>
    <mergeCell ref="C444:D444"/>
    <mergeCell ref="C449:D449"/>
    <mergeCell ref="A450:B450"/>
    <mergeCell ref="C450:D450"/>
    <mergeCell ref="C453:D453"/>
    <mergeCell ref="C457:D457"/>
    <mergeCell ref="C434:D434"/>
    <mergeCell ref="A435:B435"/>
    <mergeCell ref="C435:D435"/>
    <mergeCell ref="C437:D437"/>
    <mergeCell ref="C441:D441"/>
    <mergeCell ref="A442:B442"/>
    <mergeCell ref="C442:D442"/>
    <mergeCell ref="C426:D426"/>
    <mergeCell ref="A427:B427"/>
    <mergeCell ref="C427:D427"/>
    <mergeCell ref="C430:D430"/>
    <mergeCell ref="A431:B431"/>
    <mergeCell ref="C431:D431"/>
    <mergeCell ref="A419:B419"/>
    <mergeCell ref="C419:D419"/>
    <mergeCell ref="A420:B420"/>
    <mergeCell ref="C420:D420"/>
    <mergeCell ref="C423:D423"/>
    <mergeCell ref="A424:B424"/>
    <mergeCell ref="C424:D424"/>
    <mergeCell ref="C414:D414"/>
    <mergeCell ref="C416:D416"/>
    <mergeCell ref="A417:B417"/>
    <mergeCell ref="C417:D417"/>
    <mergeCell ref="A418:B418"/>
    <mergeCell ref="C418:D418"/>
    <mergeCell ref="C400:D400"/>
    <mergeCell ref="C403:D403"/>
    <mergeCell ref="A404:B404"/>
    <mergeCell ref="C404:D404"/>
    <mergeCell ref="C407:D407"/>
    <mergeCell ref="A408:B408"/>
    <mergeCell ref="C408:D408"/>
    <mergeCell ref="A374:B374"/>
    <mergeCell ref="C374:D374"/>
    <mergeCell ref="C380:D380"/>
    <mergeCell ref="C385:D385"/>
    <mergeCell ref="C389:D389"/>
    <mergeCell ref="C394:D394"/>
    <mergeCell ref="C361:D361"/>
    <mergeCell ref="C363:D363"/>
    <mergeCell ref="A364:B364"/>
    <mergeCell ref="C364:D364"/>
    <mergeCell ref="C367:D367"/>
    <mergeCell ref="C373:D373"/>
    <mergeCell ref="C347:D347"/>
    <mergeCell ref="C350:D350"/>
    <mergeCell ref="C353:D353"/>
    <mergeCell ref="C355:D355"/>
    <mergeCell ref="C358:D358"/>
    <mergeCell ref="A359:B359"/>
    <mergeCell ref="C359:D359"/>
    <mergeCell ref="A342:B342"/>
    <mergeCell ref="C342:D342"/>
    <mergeCell ref="A343:B343"/>
    <mergeCell ref="C343:D343"/>
    <mergeCell ref="A344:B344"/>
    <mergeCell ref="C344:D344"/>
    <mergeCell ref="C337:D337"/>
    <mergeCell ref="A338:B338"/>
    <mergeCell ref="C338:D338"/>
    <mergeCell ref="C340:D340"/>
    <mergeCell ref="A341:B341"/>
    <mergeCell ref="C341:D341"/>
    <mergeCell ref="A324:B324"/>
    <mergeCell ref="C324:D324"/>
    <mergeCell ref="C327:D327"/>
    <mergeCell ref="A328:B328"/>
    <mergeCell ref="C328:D328"/>
    <mergeCell ref="C330:D330"/>
    <mergeCell ref="C312:D312"/>
    <mergeCell ref="C315:D315"/>
    <mergeCell ref="C318:D318"/>
    <mergeCell ref="A319:B319"/>
    <mergeCell ref="C319:D319"/>
    <mergeCell ref="C323:D323"/>
    <mergeCell ref="A289:B289"/>
    <mergeCell ref="C289:D289"/>
    <mergeCell ref="C292:D292"/>
    <mergeCell ref="C297:D297"/>
    <mergeCell ref="C301:D301"/>
    <mergeCell ref="A302:B302"/>
    <mergeCell ref="C302:D302"/>
    <mergeCell ref="C285:D285"/>
    <mergeCell ref="A286:B286"/>
    <mergeCell ref="C286:D286"/>
    <mergeCell ref="A287:B287"/>
    <mergeCell ref="C287:D287"/>
    <mergeCell ref="A288:B288"/>
    <mergeCell ref="C288:D288"/>
    <mergeCell ref="A276:B276"/>
    <mergeCell ref="C276:D276"/>
    <mergeCell ref="C278:D278"/>
    <mergeCell ref="C280:D280"/>
    <mergeCell ref="C282:D282"/>
    <mergeCell ref="A283:B283"/>
    <mergeCell ref="C283:D283"/>
    <mergeCell ref="A270:B270"/>
    <mergeCell ref="C270:D270"/>
    <mergeCell ref="C273:D273"/>
    <mergeCell ref="A274:B274"/>
    <mergeCell ref="C274:D274"/>
    <mergeCell ref="A275:B275"/>
    <mergeCell ref="C275:D275"/>
    <mergeCell ref="C261:D261"/>
    <mergeCell ref="C264:D264"/>
    <mergeCell ref="A265:B265"/>
    <mergeCell ref="C265:D265"/>
    <mergeCell ref="C267:D267"/>
    <mergeCell ref="C269:D269"/>
    <mergeCell ref="C238:D238"/>
    <mergeCell ref="C241:D241"/>
    <mergeCell ref="C244:D244"/>
    <mergeCell ref="C248:D248"/>
    <mergeCell ref="C255:D255"/>
    <mergeCell ref="C259:D259"/>
    <mergeCell ref="A227:B227"/>
    <mergeCell ref="C227:D227"/>
    <mergeCell ref="C232:D232"/>
    <mergeCell ref="C235:D235"/>
    <mergeCell ref="A236:B236"/>
    <mergeCell ref="C236:D236"/>
    <mergeCell ref="C215:D215"/>
    <mergeCell ref="A216:B216"/>
    <mergeCell ref="C216:D216"/>
    <mergeCell ref="C223:D223"/>
    <mergeCell ref="C225:D225"/>
    <mergeCell ref="A226:B226"/>
    <mergeCell ref="C226:D226"/>
    <mergeCell ref="C192:D192"/>
    <mergeCell ref="C197:D197"/>
    <mergeCell ref="C202:D202"/>
    <mergeCell ref="C210:D210"/>
    <mergeCell ref="A211:B211"/>
    <mergeCell ref="C211:D211"/>
    <mergeCell ref="C178:D178"/>
    <mergeCell ref="A179:B179"/>
    <mergeCell ref="C179:D179"/>
    <mergeCell ref="A180:B180"/>
    <mergeCell ref="C180:D180"/>
    <mergeCell ref="C187:D187"/>
    <mergeCell ref="A167:B167"/>
    <mergeCell ref="C167:D167"/>
    <mergeCell ref="C169:D169"/>
    <mergeCell ref="C174:D174"/>
    <mergeCell ref="A175:B175"/>
    <mergeCell ref="C175:D175"/>
    <mergeCell ref="C163:D163"/>
    <mergeCell ref="A164:B164"/>
    <mergeCell ref="C164:D164"/>
    <mergeCell ref="A165:B165"/>
    <mergeCell ref="C165:D165"/>
    <mergeCell ref="A166:B166"/>
    <mergeCell ref="C166:D166"/>
    <mergeCell ref="C152:D152"/>
    <mergeCell ref="C155:D155"/>
    <mergeCell ref="C157:D157"/>
    <mergeCell ref="A158:B158"/>
    <mergeCell ref="C158:D158"/>
    <mergeCell ref="C161:D161"/>
    <mergeCell ref="A143:B143"/>
    <mergeCell ref="C143:D143"/>
    <mergeCell ref="C146:D146"/>
    <mergeCell ref="C148:D148"/>
    <mergeCell ref="A149:B149"/>
    <mergeCell ref="C149:D149"/>
    <mergeCell ref="C137:D137"/>
    <mergeCell ref="A138:B138"/>
    <mergeCell ref="C138:D138"/>
    <mergeCell ref="C141:D141"/>
    <mergeCell ref="A142:B142"/>
    <mergeCell ref="C142:D142"/>
    <mergeCell ref="C119:D119"/>
    <mergeCell ref="C122:D122"/>
    <mergeCell ref="C126:D126"/>
    <mergeCell ref="C130:D130"/>
    <mergeCell ref="C132:D132"/>
    <mergeCell ref="C135:D135"/>
    <mergeCell ref="C112:D112"/>
    <mergeCell ref="A113:B113"/>
    <mergeCell ref="C113:D113"/>
    <mergeCell ref="C116:D116"/>
    <mergeCell ref="A117:B117"/>
    <mergeCell ref="C117:D117"/>
    <mergeCell ref="C103:D103"/>
    <mergeCell ref="A104:B104"/>
    <mergeCell ref="C104:D104"/>
    <mergeCell ref="A105:B105"/>
    <mergeCell ref="C105:D105"/>
    <mergeCell ref="C110:D110"/>
    <mergeCell ref="C96:D96"/>
    <mergeCell ref="A97:B97"/>
    <mergeCell ref="C97:D97"/>
    <mergeCell ref="C99:D99"/>
    <mergeCell ref="A100:B100"/>
    <mergeCell ref="C100:D100"/>
    <mergeCell ref="C77:D77"/>
    <mergeCell ref="C83:D83"/>
    <mergeCell ref="A84:B84"/>
    <mergeCell ref="C84:D84"/>
    <mergeCell ref="C88:D88"/>
    <mergeCell ref="C92:D92"/>
    <mergeCell ref="A53:B53"/>
    <mergeCell ref="C53:D53"/>
    <mergeCell ref="C62:D62"/>
    <mergeCell ref="C68:D68"/>
    <mergeCell ref="A69:B69"/>
    <mergeCell ref="C69:D69"/>
    <mergeCell ref="C45:D45"/>
    <mergeCell ref="A46:B46"/>
    <mergeCell ref="C46:D46"/>
    <mergeCell ref="C49:D49"/>
    <mergeCell ref="C51:D51"/>
    <mergeCell ref="A52:B52"/>
    <mergeCell ref="C52:D52"/>
    <mergeCell ref="A36:B36"/>
    <mergeCell ref="C36:D36"/>
    <mergeCell ref="C39:D39"/>
    <mergeCell ref="C42:D42"/>
    <mergeCell ref="A43:B43"/>
    <mergeCell ref="C43:D43"/>
    <mergeCell ref="C20:D20"/>
    <mergeCell ref="A21:B21"/>
    <mergeCell ref="C21:D21"/>
    <mergeCell ref="C28:D28"/>
    <mergeCell ref="C31:D31"/>
    <mergeCell ref="C35:D35"/>
    <mergeCell ref="C12:D12"/>
    <mergeCell ref="A13:B13"/>
    <mergeCell ref="C13:D13"/>
    <mergeCell ref="C17:D17"/>
    <mergeCell ref="A18:B18"/>
    <mergeCell ref="C18:D18"/>
    <mergeCell ref="F4:F5"/>
    <mergeCell ref="G4:L4"/>
    <mergeCell ref="M4:O4"/>
    <mergeCell ref="A5:B5"/>
    <mergeCell ref="C5:D5"/>
    <mergeCell ref="G5:I5"/>
    <mergeCell ref="J5:L5"/>
    <mergeCell ref="M5:M6"/>
    <mergeCell ref="N5:N6"/>
    <mergeCell ref="O5:O6"/>
  </mergeCells>
  <conditionalFormatting sqref="E6">
    <cfRule type="expression" dxfId="1" priority="1">
      <formula>F6=TRUE</formula>
    </cfRule>
  </conditionalFormatting>
  <hyperlinks>
    <hyperlink ref="A1:O1" location="Зміст!A1" display="Зміст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Покащевська Вікторія</dc:creator>
  <cp:lastModifiedBy>Покащевська Вікторія</cp:lastModifiedBy>
  <dcterms:created xsi:type="dcterms:W3CDTF">2018-02-23T15:46:38Z</dcterms:created>
  <dcterms:modified xsi:type="dcterms:W3CDTF">2018-02-23T15:48:24Z</dcterms:modified>
</cp:coreProperties>
</file>