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4\"/>
    </mc:Choice>
  </mc:AlternateContent>
  <xr:revisionPtr revIDLastSave="0" documentId="13_ncr:1_{9EB62A6B-EC42-412D-8074-CCD113CE959C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Лист1!$A$15:$CI$35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5" i="1"/>
</calcChain>
</file>

<file path=xl/sharedStrings.xml><?xml version="1.0" encoding="utf-8"?>
<sst xmlns="http://schemas.openxmlformats.org/spreadsheetml/2006/main" count="166" uniqueCount="66">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</sst>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9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164" fontId="14" fillId="0" borderId="0" xfId="0" applyNumberFormat="1" applyFon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14" fillId="0" borderId="1" xfId="0" applyNumberFormat="1" applyFont="1" applyFill="1" applyBorder="1"/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45748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45749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45747</v>
      </c>
      <c r="D6">
        <v>380526</v>
      </c>
      <c r="E6">
        <v>1</v>
      </c>
      <c r="F6">
        <v>1</v>
      </c>
      <c r="G6">
        <v>0</v>
      </c>
      <c r="H6">
        <v>110339000000</v>
      </c>
    </row>
    <row r="7" spans="1:18" x14ac:dyDescent="0.3">
      <c r="A7" t="s">
        <v>64</v>
      </c>
      <c r="B7" s="20">
        <v>45749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J58"/>
  <sheetViews>
    <sheetView showGridLines="0" tabSelected="1" workbookViewId="0">
      <pane xSplit="5" topLeftCell="F1" activePane="topRight" state="frozen"/>
      <selection activeCell="A5" sqref="A5"/>
      <selection pane="topRight" activeCell="I9" sqref="I9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7" width="13.6640625" customWidth="1"/>
    <col min="88" max="88" width="13.6640625" style="47" customWidth="1"/>
    <col min="89" max="89" width="13.6640625" customWidth="1"/>
  </cols>
  <sheetData>
    <row r="1" spans="2:87" hidden="1" x14ac:dyDescent="0.3">
      <c r="E1">
        <f>_xlfn.SINGLE(ClDSOutBlOption_ReportDate)</f>
        <v>45748</v>
      </c>
      <c r="F1" t="str">
        <f>MID("00",1,2-LEN(DAY(E1)))&amp;DAY(E1)&amp;"."&amp;MID("00",1,2-LEN(MONTH(E1)))&amp;MONTH(E1)&amp;"."&amp;YEAR(E1)</f>
        <v>01.04.2025</v>
      </c>
      <c r="G1" t="e">
        <v>#NAME?</v>
      </c>
    </row>
    <row r="2" spans="2:87" hidden="1" x14ac:dyDescent="0.3">
      <c r="E2">
        <f>_xlfn.SINGLE(ClDSOutBlOption_ExecDate)</f>
        <v>45749</v>
      </c>
      <c r="F2">
        <f>_xlfn.SINGLE(CLSInSimple_MFO)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tr">
        <f xml:space="preserve"> "станом на " &amp; F1 &amp; " року"</f>
        <v>станом на 01.04.2025 року</v>
      </c>
    </row>
    <row r="8" spans="2:87" x14ac:dyDescent="0.3">
      <c r="E8" t="str">
        <f>_xlfn.SINGLE(ClDSOutBlOption_InstName)</f>
        <v>АКЦІОНЕРНЕ ТОВАРИСТВО 'КОМЕРЦІЙНИЙ БАНК 'ГЛОБУС</v>
      </c>
    </row>
    <row r="9" spans="2:87" x14ac:dyDescent="0.3">
      <c r="E9" s="14" t="s">
        <v>47</v>
      </c>
      <c r="F9" s="15">
        <f>_xlfn.SINGLE(CLSInSimple_MFO)</f>
        <v>380526</v>
      </c>
    </row>
    <row r="10" spans="2:87" x14ac:dyDescent="0.3">
      <c r="CI10" s="12" t="s">
        <v>46</v>
      </c>
    </row>
    <row r="11" spans="2:87" ht="21" customHeight="1" x14ac:dyDescent="0.3">
      <c r="E11" s="26" t="s">
        <v>1</v>
      </c>
      <c r="F11" s="29" t="s">
        <v>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 t="s">
        <v>3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2" t="s">
        <v>4</v>
      </c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4"/>
      <c r="CF11" s="40" t="s">
        <v>5</v>
      </c>
      <c r="CG11" s="41"/>
      <c r="CH11" s="22" t="s">
        <v>48</v>
      </c>
      <c r="CI11" s="23"/>
    </row>
    <row r="12" spans="2:87" ht="96" customHeight="1" x14ac:dyDescent="0.3">
      <c r="E12" s="27"/>
      <c r="F12" s="35" t="s">
        <v>6</v>
      </c>
      <c r="G12" s="35"/>
      <c r="H12" s="36" t="s">
        <v>7</v>
      </c>
      <c r="I12" s="37"/>
      <c r="J12" s="36" t="s">
        <v>8</v>
      </c>
      <c r="K12" s="37"/>
      <c r="L12" s="36" t="s">
        <v>9</v>
      </c>
      <c r="M12" s="37"/>
      <c r="N12" s="38" t="s">
        <v>10</v>
      </c>
      <c r="O12" s="39"/>
      <c r="P12" s="38" t="s">
        <v>11</v>
      </c>
      <c r="Q12" s="39"/>
      <c r="R12" s="38" t="s">
        <v>12</v>
      </c>
      <c r="S12" s="39"/>
      <c r="T12" s="38" t="s">
        <v>13</v>
      </c>
      <c r="U12" s="39"/>
      <c r="V12" s="38" t="s">
        <v>14</v>
      </c>
      <c r="W12" s="39"/>
      <c r="X12" s="36" t="s">
        <v>15</v>
      </c>
      <c r="Y12" s="37"/>
      <c r="Z12" s="38" t="s">
        <v>16</v>
      </c>
      <c r="AA12" s="39"/>
      <c r="AB12" s="38" t="s">
        <v>17</v>
      </c>
      <c r="AC12" s="39"/>
      <c r="AD12" s="38" t="s">
        <v>18</v>
      </c>
      <c r="AE12" s="39"/>
      <c r="AF12" s="38" t="s">
        <v>19</v>
      </c>
      <c r="AG12" s="39"/>
      <c r="AH12" s="36" t="s">
        <v>20</v>
      </c>
      <c r="AI12" s="37"/>
      <c r="AJ12" s="38" t="s">
        <v>21</v>
      </c>
      <c r="AK12" s="39"/>
      <c r="AL12" s="38" t="s">
        <v>22</v>
      </c>
      <c r="AM12" s="39"/>
      <c r="AN12" s="36" t="s">
        <v>23</v>
      </c>
      <c r="AO12" s="37"/>
      <c r="AP12" s="38" t="s">
        <v>24</v>
      </c>
      <c r="AQ12" s="39"/>
      <c r="AR12" s="36" t="s">
        <v>25</v>
      </c>
      <c r="AS12" s="37"/>
      <c r="AT12" s="36" t="s">
        <v>26</v>
      </c>
      <c r="AU12" s="37"/>
      <c r="AV12" s="36" t="s">
        <v>27</v>
      </c>
      <c r="AW12" s="37"/>
      <c r="AX12" s="38" t="s">
        <v>28</v>
      </c>
      <c r="AY12" s="39"/>
      <c r="AZ12" s="36" t="s">
        <v>29</v>
      </c>
      <c r="BA12" s="37"/>
      <c r="BB12" s="38" t="s">
        <v>30</v>
      </c>
      <c r="BC12" s="39"/>
      <c r="BD12" s="36" t="s">
        <v>31</v>
      </c>
      <c r="BE12" s="37"/>
      <c r="BF12" s="38" t="s">
        <v>32</v>
      </c>
      <c r="BG12" s="39"/>
      <c r="BH12" s="36" t="s">
        <v>33</v>
      </c>
      <c r="BI12" s="37"/>
      <c r="BJ12" s="44" t="s">
        <v>34</v>
      </c>
      <c r="BK12" s="45"/>
      <c r="BL12" s="46" t="s">
        <v>35</v>
      </c>
      <c r="BM12" s="46"/>
      <c r="BN12" s="35" t="s">
        <v>36</v>
      </c>
      <c r="BO12" s="35"/>
      <c r="BP12" s="35" t="s">
        <v>37</v>
      </c>
      <c r="BQ12" s="35"/>
      <c r="BR12" s="46" t="s">
        <v>38</v>
      </c>
      <c r="BS12" s="46"/>
      <c r="BT12" s="35" t="s">
        <v>19</v>
      </c>
      <c r="BU12" s="35"/>
      <c r="BV12" s="35" t="s">
        <v>39</v>
      </c>
      <c r="BW12" s="35"/>
      <c r="BX12" s="35" t="s">
        <v>40</v>
      </c>
      <c r="BY12" s="35"/>
      <c r="BZ12" s="35" t="s">
        <v>41</v>
      </c>
      <c r="CA12" s="35"/>
      <c r="CB12" s="46" t="s">
        <v>42</v>
      </c>
      <c r="CC12" s="46"/>
      <c r="CD12" s="35" t="s">
        <v>43</v>
      </c>
      <c r="CE12" s="35"/>
      <c r="CF12" s="42"/>
      <c r="CG12" s="43"/>
      <c r="CH12" s="24"/>
      <c r="CI12" s="25"/>
    </row>
    <row r="13" spans="2:87" ht="25.5" customHeight="1" x14ac:dyDescent="0.3">
      <c r="E13" s="28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5" customHeight="1" x14ac:dyDescent="0.3">
      <c r="B15" s="2">
        <v>45719</v>
      </c>
      <c r="C15" s="1" t="s">
        <v>60</v>
      </c>
      <c r="D15" s="2">
        <v>45720</v>
      </c>
      <c r="E15" s="13">
        <f t="shared" ref="E15:E35" si="0">IF(C15="1",$F$1,D15)</f>
        <v>45720</v>
      </c>
      <c r="F15" s="18">
        <v>337273568.88999999</v>
      </c>
      <c r="G15" s="18">
        <v>228638364.38999999</v>
      </c>
      <c r="H15" s="18">
        <v>999696405.03999996</v>
      </c>
      <c r="I15" s="18">
        <v>0</v>
      </c>
      <c r="J15" s="18">
        <v>4906836129.1099997</v>
      </c>
      <c r="K15" s="18"/>
      <c r="L15" s="18"/>
      <c r="M15" s="18">
        <v>0</v>
      </c>
      <c r="N15" s="18">
        <v>3535000000</v>
      </c>
      <c r="O15" s="18">
        <v>0</v>
      </c>
      <c r="P15" s="18"/>
      <c r="Q15" s="18">
        <v>0</v>
      </c>
      <c r="R15" s="18">
        <v>86257480.719999999</v>
      </c>
      <c r="S15" s="18">
        <v>86257480.719999999</v>
      </c>
      <c r="T15" s="18"/>
      <c r="U15" s="18"/>
      <c r="V15" s="18"/>
      <c r="W15" s="18"/>
      <c r="X15" s="18">
        <v>1949126855.5</v>
      </c>
      <c r="Y15" s="18">
        <v>0</v>
      </c>
      <c r="Z15" s="18">
        <v>7915936728.2600002</v>
      </c>
      <c r="AA15" s="18">
        <v>314895845.11000001</v>
      </c>
      <c r="AB15" s="18">
        <v>146768503.88999999</v>
      </c>
      <c r="AC15" s="18">
        <v>41020889.770000003</v>
      </c>
      <c r="AD15" s="18">
        <v>3056965574.7199998</v>
      </c>
      <c r="AE15" s="18">
        <v>105116642.08</v>
      </c>
      <c r="AF15" s="18"/>
      <c r="AG15" s="18"/>
      <c r="AH15" s="18"/>
      <c r="AI15" s="18"/>
      <c r="AJ15" s="18">
        <v>201804758.66999999</v>
      </c>
      <c r="AK15" s="18">
        <v>78869060.629999995</v>
      </c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>
        <v>132429912.23999999</v>
      </c>
      <c r="AW15" s="18">
        <v>21116750.609999999</v>
      </c>
      <c r="AX15" s="18">
        <v>54493615.719999999</v>
      </c>
      <c r="AY15" s="18">
        <v>45953472.479999997</v>
      </c>
      <c r="AZ15" s="18">
        <v>226222.44</v>
      </c>
      <c r="BA15" s="18"/>
      <c r="BB15" s="18">
        <v>127935273.78</v>
      </c>
      <c r="BC15" s="18">
        <v>91477650.799999997</v>
      </c>
      <c r="BD15" s="18"/>
      <c r="BE15" s="18"/>
      <c r="BF15" s="18"/>
      <c r="BG15" s="18"/>
      <c r="BH15" s="18"/>
      <c r="BI15" s="18"/>
      <c r="BJ15" s="18">
        <v>3442793228.4299998</v>
      </c>
      <c r="BK15" s="18">
        <v>371641709.45999998</v>
      </c>
      <c r="BL15" s="18">
        <v>13776669.359999999</v>
      </c>
      <c r="BM15" s="18"/>
      <c r="BN15" s="18">
        <v>23765217.91</v>
      </c>
      <c r="BO15" s="18">
        <v>210374.86</v>
      </c>
      <c r="BP15" s="18"/>
      <c r="BQ15" s="18"/>
      <c r="BR15" s="18"/>
      <c r="BS15" s="18"/>
      <c r="BT15" s="18">
        <v>518913247.74000001</v>
      </c>
      <c r="BU15" s="18">
        <v>436186419.95999998</v>
      </c>
      <c r="BV15" s="18">
        <v>69711791.829999998</v>
      </c>
      <c r="BW15" s="18">
        <v>544979.03</v>
      </c>
      <c r="BX15" s="18"/>
      <c r="BY15" s="18"/>
      <c r="BZ15" s="18">
        <v>41431300</v>
      </c>
      <c r="CA15" s="18">
        <v>41431300</v>
      </c>
      <c r="CB15" s="18">
        <v>105675434.58</v>
      </c>
      <c r="CC15" s="18">
        <v>69692926.450000003</v>
      </c>
      <c r="CD15" s="18">
        <v>773273661.41999996</v>
      </c>
      <c r="CE15" s="18">
        <v>548066000.29999995</v>
      </c>
      <c r="CF15" s="18">
        <v>2669519567.0100002</v>
      </c>
      <c r="CG15" s="18">
        <v>92910427.359999999</v>
      </c>
      <c r="CH15" s="17">
        <v>296.53039999999999</v>
      </c>
      <c r="CI15" s="17">
        <v>338.92410000000001</v>
      </c>
    </row>
    <row r="16" spans="2:87" ht="15" customHeight="1" x14ac:dyDescent="0.3">
      <c r="B16" s="2">
        <v>45720</v>
      </c>
      <c r="C16" s="1" t="s">
        <v>60</v>
      </c>
      <c r="D16" s="2">
        <v>45721</v>
      </c>
      <c r="E16" s="13">
        <f t="shared" si="0"/>
        <v>45721</v>
      </c>
      <c r="F16" s="18">
        <v>339483222.87</v>
      </c>
      <c r="G16" s="18">
        <v>227065625.66999999</v>
      </c>
      <c r="H16" s="18">
        <v>1067700746.13</v>
      </c>
      <c r="I16" s="18">
        <v>0</v>
      </c>
      <c r="J16" s="18">
        <v>4912094136.6599998</v>
      </c>
      <c r="K16" s="18"/>
      <c r="L16" s="18"/>
      <c r="M16" s="18">
        <v>0</v>
      </c>
      <c r="N16" s="18">
        <v>3535000000</v>
      </c>
      <c r="O16" s="18">
        <v>0</v>
      </c>
      <c r="P16" s="18"/>
      <c r="Q16" s="18">
        <v>0</v>
      </c>
      <c r="R16" s="18">
        <v>86590174.730000004</v>
      </c>
      <c r="S16" s="18">
        <v>86590174.730000004</v>
      </c>
      <c r="T16" s="18"/>
      <c r="U16" s="18"/>
      <c r="V16" s="18"/>
      <c r="W16" s="18"/>
      <c r="X16" s="18">
        <v>1949126855.5</v>
      </c>
      <c r="Y16" s="18">
        <v>0</v>
      </c>
      <c r="Z16" s="18">
        <v>7991741424.8900003</v>
      </c>
      <c r="AA16" s="18">
        <v>313655800.39999998</v>
      </c>
      <c r="AB16" s="18">
        <v>145878369.72999999</v>
      </c>
      <c r="AC16" s="18">
        <v>40801427.799999997</v>
      </c>
      <c r="AD16" s="18">
        <v>3055536445.77</v>
      </c>
      <c r="AE16" s="18">
        <v>104962066.37</v>
      </c>
      <c r="AF16" s="18">
        <v>50000000</v>
      </c>
      <c r="AG16" s="18"/>
      <c r="AH16" s="18">
        <v>80030</v>
      </c>
      <c r="AI16" s="18"/>
      <c r="AJ16" s="18">
        <v>197177913.25</v>
      </c>
      <c r="AK16" s="18">
        <v>79548638.310000002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>
        <v>151679266.15000001</v>
      </c>
      <c r="AW16" s="18">
        <v>21211441.219999999</v>
      </c>
      <c r="AX16" s="18">
        <v>48652965.020000003</v>
      </c>
      <c r="AY16" s="18">
        <v>40069916.460000001</v>
      </c>
      <c r="AZ16" s="18">
        <v>109125089.39</v>
      </c>
      <c r="BA16" s="18">
        <v>108823113.15000001</v>
      </c>
      <c r="BB16" s="18">
        <v>92559387.400000006</v>
      </c>
      <c r="BC16" s="18">
        <v>53891282.340000004</v>
      </c>
      <c r="BD16" s="18"/>
      <c r="BE16" s="18"/>
      <c r="BF16" s="18"/>
      <c r="BG16" s="18"/>
      <c r="BH16" s="18"/>
      <c r="BI16" s="18"/>
      <c r="BJ16" s="18">
        <v>3566283956.04</v>
      </c>
      <c r="BK16" s="18">
        <v>432519256.24000001</v>
      </c>
      <c r="BL16" s="18">
        <v>13053734.560000001</v>
      </c>
      <c r="BM16" s="18"/>
      <c r="BN16" s="18">
        <v>20239660.59</v>
      </c>
      <c r="BO16" s="18"/>
      <c r="BP16" s="18"/>
      <c r="BQ16" s="18"/>
      <c r="BR16" s="18"/>
      <c r="BS16" s="18"/>
      <c r="BT16" s="18">
        <v>386431788.07999998</v>
      </c>
      <c r="BU16" s="18">
        <v>311172666.13</v>
      </c>
      <c r="BV16" s="18">
        <v>68242237.560000002</v>
      </c>
      <c r="BW16" s="18">
        <v>547081.01</v>
      </c>
      <c r="BX16" s="18"/>
      <c r="BY16" s="18"/>
      <c r="BZ16" s="18">
        <v>296014200</v>
      </c>
      <c r="CA16" s="18">
        <v>296014200</v>
      </c>
      <c r="CB16" s="18">
        <v>37630067.859999999</v>
      </c>
      <c r="CC16" s="18">
        <v>3859435.37</v>
      </c>
      <c r="CD16" s="18">
        <v>821611688.64999998</v>
      </c>
      <c r="CE16" s="18">
        <v>611593382.50999999</v>
      </c>
      <c r="CF16" s="18">
        <v>2744672267.3899999</v>
      </c>
      <c r="CG16" s="18">
        <v>108129814.06</v>
      </c>
      <c r="CH16" s="17">
        <v>291.17290000000003</v>
      </c>
      <c r="CI16" s="17">
        <v>290.07339999999999</v>
      </c>
    </row>
    <row r="17" spans="2:87" ht="15" customHeight="1" x14ac:dyDescent="0.3">
      <c r="B17" s="2">
        <v>45721</v>
      </c>
      <c r="C17" s="1" t="s">
        <v>60</v>
      </c>
      <c r="D17" s="2">
        <v>45722</v>
      </c>
      <c r="E17" s="13">
        <f t="shared" si="0"/>
        <v>45722</v>
      </c>
      <c r="F17" s="18">
        <v>332040479.14999998</v>
      </c>
      <c r="G17" s="18">
        <v>225651994.94999999</v>
      </c>
      <c r="H17" s="18">
        <v>1075940496.27</v>
      </c>
      <c r="I17" s="18">
        <v>0</v>
      </c>
      <c r="J17" s="18">
        <v>4819908873.46</v>
      </c>
      <c r="K17" s="18"/>
      <c r="L17" s="18"/>
      <c r="M17" s="18">
        <v>0</v>
      </c>
      <c r="N17" s="18">
        <v>3443000000</v>
      </c>
      <c r="O17" s="18">
        <v>0</v>
      </c>
      <c r="P17" s="18"/>
      <c r="Q17" s="18">
        <v>0</v>
      </c>
      <c r="R17" s="18">
        <v>86833991.790000007</v>
      </c>
      <c r="S17" s="18">
        <v>86833991.790000007</v>
      </c>
      <c r="T17" s="18"/>
      <c r="U17" s="18"/>
      <c r="V17" s="18"/>
      <c r="W17" s="18"/>
      <c r="X17" s="18">
        <v>1949126855.5</v>
      </c>
      <c r="Y17" s="18">
        <v>0</v>
      </c>
      <c r="Z17" s="18">
        <v>7808596985.1700001</v>
      </c>
      <c r="AA17" s="18">
        <v>312485986.74000001</v>
      </c>
      <c r="AB17" s="18">
        <v>145072475.50999999</v>
      </c>
      <c r="AC17" s="18">
        <v>40477375.289999999</v>
      </c>
      <c r="AD17" s="18">
        <v>2987078248.3499999</v>
      </c>
      <c r="AE17" s="18">
        <v>111145839.52</v>
      </c>
      <c r="AF17" s="18"/>
      <c r="AG17" s="18"/>
      <c r="AH17" s="18">
        <v>9000</v>
      </c>
      <c r="AI17" s="18"/>
      <c r="AJ17" s="18">
        <v>199199556.94999999</v>
      </c>
      <c r="AK17" s="18">
        <v>80648082.079999998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>
        <v>144195746.38999999</v>
      </c>
      <c r="AW17" s="18">
        <v>21222518.07</v>
      </c>
      <c r="AX17" s="18">
        <v>49264529.810000002</v>
      </c>
      <c r="AY17" s="18">
        <v>41260688.640000001</v>
      </c>
      <c r="AZ17" s="18">
        <v>110276923.16</v>
      </c>
      <c r="BA17" s="18">
        <v>109745658.90000001</v>
      </c>
      <c r="BB17" s="18">
        <v>76511874.870000005</v>
      </c>
      <c r="BC17" s="18">
        <v>64458276.210000001</v>
      </c>
      <c r="BD17" s="18"/>
      <c r="BE17" s="18"/>
      <c r="BF17" s="18"/>
      <c r="BG17" s="18"/>
      <c r="BH17" s="18"/>
      <c r="BI17" s="18"/>
      <c r="BJ17" s="18">
        <v>3368753309.0900002</v>
      </c>
      <c r="BK17" s="18">
        <v>452167874.01999998</v>
      </c>
      <c r="BL17" s="18">
        <v>12346161.66</v>
      </c>
      <c r="BM17" s="18"/>
      <c r="BN17" s="18">
        <v>18578492.100000001</v>
      </c>
      <c r="BO17" s="18"/>
      <c r="BP17" s="18"/>
      <c r="BQ17" s="18"/>
      <c r="BR17" s="18"/>
      <c r="BS17" s="18"/>
      <c r="BT17" s="18">
        <v>409384788.56</v>
      </c>
      <c r="BU17" s="18">
        <v>342381129.56999999</v>
      </c>
      <c r="BV17" s="18">
        <v>69927091.620000005</v>
      </c>
      <c r="BW17" s="18">
        <v>546911.32999999996</v>
      </c>
      <c r="BX17" s="18"/>
      <c r="BY17" s="18"/>
      <c r="BZ17" s="18">
        <v>296795650</v>
      </c>
      <c r="CA17" s="18">
        <v>296795650</v>
      </c>
      <c r="CB17" s="18">
        <v>39450999.32</v>
      </c>
      <c r="CC17" s="18">
        <v>5510581.2300000004</v>
      </c>
      <c r="CD17" s="18">
        <v>846483183.25999999</v>
      </c>
      <c r="CE17" s="18">
        <v>645234272.13</v>
      </c>
      <c r="CF17" s="18">
        <v>2522270125.8299999</v>
      </c>
      <c r="CG17" s="18">
        <v>113041968.5</v>
      </c>
      <c r="CH17" s="17">
        <v>309.58609999999999</v>
      </c>
      <c r="CI17" s="17">
        <v>276.43360000000001</v>
      </c>
    </row>
    <row r="18" spans="2:87" ht="15" customHeight="1" x14ac:dyDescent="0.3">
      <c r="B18" s="2">
        <v>45722</v>
      </c>
      <c r="C18" s="1" t="s">
        <v>60</v>
      </c>
      <c r="D18" s="2">
        <v>45723</v>
      </c>
      <c r="E18" s="13">
        <f t="shared" si="0"/>
        <v>45723</v>
      </c>
      <c r="F18" s="18">
        <v>333038194.30000001</v>
      </c>
      <c r="G18" s="18">
        <v>213475639.90000001</v>
      </c>
      <c r="H18" s="18">
        <v>1068432109.55</v>
      </c>
      <c r="I18" s="18">
        <v>0</v>
      </c>
      <c r="J18" s="18">
        <v>4809829246.9200001</v>
      </c>
      <c r="K18" s="18"/>
      <c r="L18" s="18"/>
      <c r="M18" s="18">
        <v>0</v>
      </c>
      <c r="N18" s="18">
        <v>3883000000</v>
      </c>
      <c r="O18" s="18">
        <v>0</v>
      </c>
      <c r="P18" s="18"/>
      <c r="Q18" s="18">
        <v>0</v>
      </c>
      <c r="R18" s="18">
        <v>86394999.599999994</v>
      </c>
      <c r="S18" s="18">
        <v>86394999.599999994</v>
      </c>
      <c r="T18" s="18"/>
      <c r="U18" s="18"/>
      <c r="V18" s="18"/>
      <c r="W18" s="18"/>
      <c r="X18" s="18">
        <v>1949126855.5</v>
      </c>
      <c r="Y18" s="18">
        <v>0</v>
      </c>
      <c r="Z18" s="18">
        <v>8231567694.8699999</v>
      </c>
      <c r="AA18" s="18">
        <v>299870639.5</v>
      </c>
      <c r="AB18" s="18">
        <v>147033168.03999999</v>
      </c>
      <c r="AC18" s="18">
        <v>41578419.829999998</v>
      </c>
      <c r="AD18" s="18">
        <v>3192488537.02</v>
      </c>
      <c r="AE18" s="18">
        <v>109517642.48999999</v>
      </c>
      <c r="AF18" s="18"/>
      <c r="AG18" s="18"/>
      <c r="AH18" s="18"/>
      <c r="AI18" s="18"/>
      <c r="AJ18" s="18">
        <v>194431203.06999999</v>
      </c>
      <c r="AK18" s="18">
        <v>81090839.019999996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>
        <v>143646498.53</v>
      </c>
      <c r="AW18" s="18">
        <v>21145232.010000002</v>
      </c>
      <c r="AX18" s="18">
        <v>53021082.409999996</v>
      </c>
      <c r="AY18" s="18">
        <v>44373358.100000001</v>
      </c>
      <c r="AZ18" s="18">
        <v>177647820.88</v>
      </c>
      <c r="BA18" s="18">
        <v>176972304</v>
      </c>
      <c r="BB18" s="18">
        <v>65800651.039999999</v>
      </c>
      <c r="BC18" s="18">
        <v>50970141.549999997</v>
      </c>
      <c r="BD18" s="18"/>
      <c r="BE18" s="18"/>
      <c r="BF18" s="18"/>
      <c r="BG18" s="18"/>
      <c r="BH18" s="18"/>
      <c r="BI18" s="18"/>
      <c r="BJ18" s="18">
        <v>3574656579.6199999</v>
      </c>
      <c r="BK18" s="18">
        <v>508930119.32999998</v>
      </c>
      <c r="BL18" s="18">
        <v>11135554.970000001</v>
      </c>
      <c r="BM18" s="18"/>
      <c r="BN18" s="18">
        <v>16910445.879999999</v>
      </c>
      <c r="BO18" s="18"/>
      <c r="BP18" s="18"/>
      <c r="BQ18" s="18"/>
      <c r="BR18" s="18"/>
      <c r="BS18" s="18"/>
      <c r="BT18" s="18">
        <v>368381359.37</v>
      </c>
      <c r="BU18" s="18">
        <v>311344191.81999999</v>
      </c>
      <c r="BV18" s="18">
        <v>69924326.689999998</v>
      </c>
      <c r="BW18" s="18">
        <v>544146.4</v>
      </c>
      <c r="BX18" s="18"/>
      <c r="BY18" s="18"/>
      <c r="BZ18" s="18">
        <v>425205200</v>
      </c>
      <c r="CA18" s="18">
        <v>425205200</v>
      </c>
      <c r="CB18" s="18">
        <v>34978034.159999996</v>
      </c>
      <c r="CC18" s="18">
        <v>3283296.24</v>
      </c>
      <c r="CD18" s="18">
        <v>926534921.07000005</v>
      </c>
      <c r="CE18" s="18">
        <v>740376834.46000004</v>
      </c>
      <c r="CF18" s="18">
        <v>2648121658.5500002</v>
      </c>
      <c r="CG18" s="18">
        <v>127232529.83</v>
      </c>
      <c r="CH18" s="17">
        <v>310.84550000000002</v>
      </c>
      <c r="CI18" s="17">
        <v>235.68709999999999</v>
      </c>
    </row>
    <row r="19" spans="2:87" ht="15" customHeight="1" x14ac:dyDescent="0.3">
      <c r="B19" s="2">
        <v>45723</v>
      </c>
      <c r="C19" s="1" t="s">
        <v>60</v>
      </c>
      <c r="D19" s="2">
        <v>45724</v>
      </c>
      <c r="E19" s="13">
        <f t="shared" si="0"/>
        <v>45724</v>
      </c>
      <c r="F19" s="18">
        <v>329966624.38</v>
      </c>
      <c r="G19" s="18">
        <v>209116371.08000001</v>
      </c>
      <c r="H19" s="18">
        <v>1057771048.4299999</v>
      </c>
      <c r="I19" s="18">
        <v>0</v>
      </c>
      <c r="J19" s="18">
        <v>4650693061.46</v>
      </c>
      <c r="K19" s="18"/>
      <c r="L19" s="18"/>
      <c r="M19" s="18">
        <v>0</v>
      </c>
      <c r="N19" s="18">
        <v>3903000000</v>
      </c>
      <c r="O19" s="18">
        <v>0</v>
      </c>
      <c r="P19" s="18"/>
      <c r="Q19" s="18">
        <v>0</v>
      </c>
      <c r="R19" s="18">
        <v>86199102.989999995</v>
      </c>
      <c r="S19" s="18">
        <v>86199102.989999995</v>
      </c>
      <c r="T19" s="18"/>
      <c r="U19" s="18"/>
      <c r="V19" s="18"/>
      <c r="W19" s="18"/>
      <c r="X19" s="18">
        <v>1949126855.5</v>
      </c>
      <c r="Y19" s="18">
        <v>0</v>
      </c>
      <c r="Z19" s="18">
        <v>8078502981.7600002</v>
      </c>
      <c r="AA19" s="18">
        <v>295315474.06999999</v>
      </c>
      <c r="AB19" s="18">
        <v>148991488.56999999</v>
      </c>
      <c r="AC19" s="18">
        <v>41309839.93</v>
      </c>
      <c r="AD19" s="18">
        <v>3136952952.3899999</v>
      </c>
      <c r="AE19" s="18">
        <v>110409187.28</v>
      </c>
      <c r="AF19" s="18"/>
      <c r="AG19" s="18"/>
      <c r="AH19" s="18">
        <v>450</v>
      </c>
      <c r="AI19" s="18"/>
      <c r="AJ19" s="18">
        <v>194855411</v>
      </c>
      <c r="AK19" s="18">
        <v>81757615.939999998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142846825.90000001</v>
      </c>
      <c r="AW19" s="18">
        <v>21118041.91</v>
      </c>
      <c r="AX19" s="18">
        <v>93761445.140000001</v>
      </c>
      <c r="AY19" s="18">
        <v>82738372.079999998</v>
      </c>
      <c r="AZ19" s="18">
        <v>210524.74</v>
      </c>
      <c r="BA19" s="18"/>
      <c r="BB19" s="18">
        <v>46236780.200000003</v>
      </c>
      <c r="BC19" s="18">
        <v>32892680.890000001</v>
      </c>
      <c r="BD19" s="18"/>
      <c r="BE19" s="18"/>
      <c r="BF19" s="18"/>
      <c r="BG19" s="18"/>
      <c r="BH19" s="18"/>
      <c r="BI19" s="18"/>
      <c r="BJ19" s="18">
        <v>3355615300.1500001</v>
      </c>
      <c r="BK19" s="18">
        <v>353537430.73000002</v>
      </c>
      <c r="BL19" s="18">
        <v>9654705.5899999999</v>
      </c>
      <c r="BM19" s="18"/>
      <c r="BN19" s="18">
        <v>15184118.300000001</v>
      </c>
      <c r="BO19" s="18"/>
      <c r="BP19" s="18"/>
      <c r="BQ19" s="18"/>
      <c r="BR19" s="18"/>
      <c r="BS19" s="18"/>
      <c r="BT19" s="18">
        <v>707155688.38999999</v>
      </c>
      <c r="BU19" s="18">
        <v>573684965.41999996</v>
      </c>
      <c r="BV19" s="18">
        <v>69923092.859999999</v>
      </c>
      <c r="BW19" s="18">
        <v>542912.56999999995</v>
      </c>
      <c r="BX19" s="18"/>
      <c r="BY19" s="18"/>
      <c r="BZ19" s="18">
        <v>107326.08</v>
      </c>
      <c r="CA19" s="18"/>
      <c r="CB19" s="18">
        <v>40188478.450000003</v>
      </c>
      <c r="CC19" s="18">
        <v>2931770.65</v>
      </c>
      <c r="CD19" s="18">
        <v>842213409.66999996</v>
      </c>
      <c r="CE19" s="18">
        <v>577159648.63999999</v>
      </c>
      <c r="CF19" s="18">
        <v>2513401890.48</v>
      </c>
      <c r="CG19" s="18">
        <v>88384357.680000007</v>
      </c>
      <c r="CH19" s="17">
        <v>321.4171</v>
      </c>
      <c r="CI19" s="17">
        <v>334.12639999999999</v>
      </c>
    </row>
    <row r="20" spans="2:87" ht="15" customHeight="1" x14ac:dyDescent="0.3">
      <c r="B20" s="2">
        <v>45726</v>
      </c>
      <c r="C20" s="1" t="s">
        <v>60</v>
      </c>
      <c r="D20" s="2">
        <v>45727</v>
      </c>
      <c r="E20" s="13">
        <f t="shared" si="0"/>
        <v>45727</v>
      </c>
      <c r="F20" s="18">
        <v>309413672.25</v>
      </c>
      <c r="G20" s="18">
        <v>189814551.44999999</v>
      </c>
      <c r="H20" s="18">
        <v>1088979061.22</v>
      </c>
      <c r="I20" s="18">
        <v>0</v>
      </c>
      <c r="J20" s="18">
        <v>4497509907.2200003</v>
      </c>
      <c r="K20" s="18"/>
      <c r="L20" s="18"/>
      <c r="M20" s="18">
        <v>0</v>
      </c>
      <c r="N20" s="18">
        <v>4004000000</v>
      </c>
      <c r="O20" s="18">
        <v>0</v>
      </c>
      <c r="P20" s="18"/>
      <c r="Q20" s="18">
        <v>0</v>
      </c>
      <c r="R20" s="18">
        <v>86070663.319999993</v>
      </c>
      <c r="S20" s="18">
        <v>86070663.319999993</v>
      </c>
      <c r="T20" s="18"/>
      <c r="U20" s="18"/>
      <c r="V20" s="18"/>
      <c r="W20" s="18"/>
      <c r="X20" s="18">
        <v>1860423457.6800001</v>
      </c>
      <c r="Y20" s="18">
        <v>0</v>
      </c>
      <c r="Z20" s="18">
        <v>8125549846.3299999</v>
      </c>
      <c r="AA20" s="18">
        <v>275885214.76999998</v>
      </c>
      <c r="AB20" s="18">
        <v>147710926.38</v>
      </c>
      <c r="AC20" s="18">
        <v>40762425.560000002</v>
      </c>
      <c r="AD20" s="18">
        <v>3115920883.04</v>
      </c>
      <c r="AE20" s="18">
        <v>102560124.56999999</v>
      </c>
      <c r="AF20" s="18"/>
      <c r="AG20" s="18"/>
      <c r="AH20" s="18"/>
      <c r="AI20" s="18"/>
      <c r="AJ20" s="18">
        <v>193420705.69999999</v>
      </c>
      <c r="AK20" s="18">
        <v>82178388.620000005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147377465.94999999</v>
      </c>
      <c r="AW20" s="18">
        <v>21138556.440000001</v>
      </c>
      <c r="AX20" s="18">
        <v>67938849.989999995</v>
      </c>
      <c r="AY20" s="18">
        <v>56359075.090000004</v>
      </c>
      <c r="AZ20" s="18">
        <v>22384656.350000001</v>
      </c>
      <c r="BA20" s="18">
        <v>22374374.829999998</v>
      </c>
      <c r="BB20" s="18">
        <v>89642106.980000004</v>
      </c>
      <c r="BC20" s="18">
        <v>77050727.760000005</v>
      </c>
      <c r="BD20" s="18"/>
      <c r="BE20" s="18"/>
      <c r="BF20" s="18"/>
      <c r="BG20" s="18"/>
      <c r="BH20" s="18"/>
      <c r="BI20" s="18"/>
      <c r="BJ20" s="18">
        <v>3396114780.6100001</v>
      </c>
      <c r="BK20" s="18">
        <v>390536101.86000001</v>
      </c>
      <c r="BL20" s="18">
        <v>7544050.6900000004</v>
      </c>
      <c r="BM20" s="18"/>
      <c r="BN20" s="18">
        <v>4996058.0199999996</v>
      </c>
      <c r="BO20" s="18"/>
      <c r="BP20" s="18"/>
      <c r="BQ20" s="18"/>
      <c r="BR20" s="18"/>
      <c r="BS20" s="18"/>
      <c r="BT20" s="18">
        <v>520341209.68000001</v>
      </c>
      <c r="BU20" s="18">
        <v>436481703.05000001</v>
      </c>
      <c r="BV20" s="18">
        <v>69922283.900000006</v>
      </c>
      <c r="BW20" s="18">
        <v>542103.61</v>
      </c>
      <c r="BX20" s="18"/>
      <c r="BY20" s="18"/>
      <c r="BZ20" s="18">
        <v>166769568.03</v>
      </c>
      <c r="CA20" s="18">
        <v>166608500</v>
      </c>
      <c r="CB20" s="18">
        <v>53553023.920000002</v>
      </c>
      <c r="CC20" s="18">
        <v>7613532.5499999998</v>
      </c>
      <c r="CD20" s="18">
        <v>823126194.24000001</v>
      </c>
      <c r="CE20" s="18">
        <v>611245839.21000004</v>
      </c>
      <c r="CF20" s="18">
        <v>2572988586.3699999</v>
      </c>
      <c r="CG20" s="18">
        <v>97634025.459999993</v>
      </c>
      <c r="CH20" s="17">
        <v>315.80200000000002</v>
      </c>
      <c r="CI20" s="17">
        <v>282.57080000000002</v>
      </c>
    </row>
    <row r="21" spans="2:87" ht="15" customHeight="1" x14ac:dyDescent="0.3">
      <c r="B21" s="2">
        <v>45727</v>
      </c>
      <c r="C21" s="1" t="s">
        <v>60</v>
      </c>
      <c r="D21" s="2">
        <v>45728</v>
      </c>
      <c r="E21" s="13">
        <f t="shared" si="0"/>
        <v>45728</v>
      </c>
      <c r="F21" s="18">
        <v>313684906.13</v>
      </c>
      <c r="G21" s="18">
        <v>207065028.83000001</v>
      </c>
      <c r="H21" s="18">
        <v>1028066316.95</v>
      </c>
      <c r="I21" s="18">
        <v>0</v>
      </c>
      <c r="J21" s="18">
        <v>4512585699.8599997</v>
      </c>
      <c r="K21" s="18"/>
      <c r="L21" s="18"/>
      <c r="M21" s="18">
        <v>0</v>
      </c>
      <c r="N21" s="18">
        <v>3993000000</v>
      </c>
      <c r="O21" s="18">
        <v>0</v>
      </c>
      <c r="P21" s="18"/>
      <c r="Q21" s="18">
        <v>0</v>
      </c>
      <c r="R21" s="18">
        <v>86225835.150000006</v>
      </c>
      <c r="S21" s="18">
        <v>86225835.150000006</v>
      </c>
      <c r="T21" s="18"/>
      <c r="U21" s="18"/>
      <c r="V21" s="18"/>
      <c r="W21" s="18"/>
      <c r="X21" s="18">
        <v>1860423457.6800001</v>
      </c>
      <c r="Y21" s="18">
        <v>0</v>
      </c>
      <c r="Z21" s="18">
        <v>8073139300.4099998</v>
      </c>
      <c r="AA21" s="18">
        <v>293290863.98000002</v>
      </c>
      <c r="AB21" s="18">
        <v>146585543.83000001</v>
      </c>
      <c r="AC21" s="18">
        <v>41072668.869999997</v>
      </c>
      <c r="AD21" s="18">
        <v>3093183417.5999999</v>
      </c>
      <c r="AE21" s="18">
        <v>104169197.84999999</v>
      </c>
      <c r="AF21" s="18"/>
      <c r="AG21" s="18"/>
      <c r="AH21" s="18"/>
      <c r="AI21" s="18"/>
      <c r="AJ21" s="18">
        <v>196983250.11000001</v>
      </c>
      <c r="AK21" s="18">
        <v>82273336.719999999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154323298.40000001</v>
      </c>
      <c r="AW21" s="18">
        <v>21174755.469999999</v>
      </c>
      <c r="AX21" s="18">
        <v>70210464.609999999</v>
      </c>
      <c r="AY21" s="18">
        <v>58743878.780000001</v>
      </c>
      <c r="AZ21" s="18">
        <v>67354804.299999997</v>
      </c>
      <c r="BA21" s="18">
        <v>67169820.299999997</v>
      </c>
      <c r="BB21" s="18">
        <v>57045201.280000001</v>
      </c>
      <c r="BC21" s="18">
        <v>39568794.25</v>
      </c>
      <c r="BD21" s="18"/>
      <c r="BE21" s="18"/>
      <c r="BF21" s="18"/>
      <c r="BG21" s="18"/>
      <c r="BH21" s="18"/>
      <c r="BI21" s="18"/>
      <c r="BJ21" s="18">
        <v>3407083025.0799999</v>
      </c>
      <c r="BK21" s="18">
        <v>402242739.95999998</v>
      </c>
      <c r="BL21" s="18">
        <v>10824102.25</v>
      </c>
      <c r="BM21" s="18"/>
      <c r="BN21" s="18">
        <v>17458073.399999999</v>
      </c>
      <c r="BO21" s="18">
        <v>210426.52</v>
      </c>
      <c r="BP21" s="18"/>
      <c r="BQ21" s="18"/>
      <c r="BR21" s="18"/>
      <c r="BS21" s="18"/>
      <c r="BT21" s="18">
        <v>449218272.02999997</v>
      </c>
      <c r="BU21" s="18">
        <v>375723207.06</v>
      </c>
      <c r="BV21" s="18">
        <v>69954786.329999998</v>
      </c>
      <c r="BW21" s="18">
        <v>574606.04</v>
      </c>
      <c r="BX21" s="18"/>
      <c r="BY21" s="18"/>
      <c r="BZ21" s="18">
        <v>253034400</v>
      </c>
      <c r="CA21" s="18">
        <v>232305400</v>
      </c>
      <c r="CB21" s="18">
        <v>33267192.09</v>
      </c>
      <c r="CC21" s="18">
        <v>2250953.5499999998</v>
      </c>
      <c r="CD21" s="18">
        <v>833756826.10000002</v>
      </c>
      <c r="CE21" s="18">
        <v>611064593.16999996</v>
      </c>
      <c r="CF21" s="18">
        <v>2573326198.98</v>
      </c>
      <c r="CG21" s="18">
        <v>100560684.98999999</v>
      </c>
      <c r="CH21" s="17">
        <v>313.72390000000001</v>
      </c>
      <c r="CI21" s="17">
        <v>291.65559999999999</v>
      </c>
    </row>
    <row r="22" spans="2:87" ht="15" customHeight="1" x14ac:dyDescent="0.3">
      <c r="B22" s="2">
        <v>45728</v>
      </c>
      <c r="C22" s="1" t="s">
        <v>60</v>
      </c>
      <c r="D22" s="2">
        <v>45729</v>
      </c>
      <c r="E22" s="13">
        <f t="shared" si="0"/>
        <v>45729</v>
      </c>
      <c r="F22" s="18">
        <v>320885741.29000002</v>
      </c>
      <c r="G22" s="18">
        <v>207149040.49000001</v>
      </c>
      <c r="H22" s="18">
        <v>940565472</v>
      </c>
      <c r="I22" s="18">
        <v>0</v>
      </c>
      <c r="J22" s="18">
        <v>4346765876.0600004</v>
      </c>
      <c r="K22" s="18"/>
      <c r="L22" s="18"/>
      <c r="M22" s="18">
        <v>0</v>
      </c>
      <c r="N22" s="18">
        <v>4154000000</v>
      </c>
      <c r="O22" s="18">
        <v>0</v>
      </c>
      <c r="P22" s="18"/>
      <c r="Q22" s="18">
        <v>0</v>
      </c>
      <c r="R22" s="18">
        <v>86487726.780000001</v>
      </c>
      <c r="S22" s="18">
        <v>86487726.780000001</v>
      </c>
      <c r="T22" s="18"/>
      <c r="U22" s="18"/>
      <c r="V22" s="18"/>
      <c r="W22" s="18"/>
      <c r="X22" s="18">
        <v>1860423457.6800001</v>
      </c>
      <c r="Y22" s="18">
        <v>0</v>
      </c>
      <c r="Z22" s="18">
        <v>7988281358.4499998</v>
      </c>
      <c r="AA22" s="18">
        <v>293636767.26999998</v>
      </c>
      <c r="AB22" s="18">
        <v>148768839.03</v>
      </c>
      <c r="AC22" s="18">
        <v>42324108.619999997</v>
      </c>
      <c r="AD22" s="18">
        <v>3027817829.71</v>
      </c>
      <c r="AE22" s="18">
        <v>102673466.66</v>
      </c>
      <c r="AF22" s="18"/>
      <c r="AG22" s="18"/>
      <c r="AH22" s="18"/>
      <c r="AI22" s="18"/>
      <c r="AJ22" s="18">
        <v>192445115.18000001</v>
      </c>
      <c r="AK22" s="18">
        <v>82962364.590000004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>
        <v>134675708.97999999</v>
      </c>
      <c r="AW22" s="18">
        <v>21254836.960000001</v>
      </c>
      <c r="AX22" s="18">
        <v>62907040.920000002</v>
      </c>
      <c r="AY22" s="18">
        <v>51889545.479999997</v>
      </c>
      <c r="AZ22" s="18">
        <v>130676414.08</v>
      </c>
      <c r="BA22" s="18">
        <v>130676414.08</v>
      </c>
      <c r="BB22" s="18">
        <v>80817377.540000007</v>
      </c>
      <c r="BC22" s="18">
        <v>61241973.700000003</v>
      </c>
      <c r="BD22" s="18"/>
      <c r="BE22" s="18"/>
      <c r="BF22" s="18"/>
      <c r="BG22" s="18"/>
      <c r="BH22" s="18"/>
      <c r="BI22" s="18"/>
      <c r="BJ22" s="18">
        <v>3397678869</v>
      </c>
      <c r="BK22" s="18">
        <v>481050496.42000002</v>
      </c>
      <c r="BL22" s="18">
        <v>10839168.710000001</v>
      </c>
      <c r="BM22" s="18"/>
      <c r="BN22" s="18">
        <v>17478667.579999998</v>
      </c>
      <c r="BO22" s="18">
        <v>212506.27</v>
      </c>
      <c r="BP22" s="18"/>
      <c r="BQ22" s="18"/>
      <c r="BR22" s="18"/>
      <c r="BS22" s="18"/>
      <c r="BT22" s="18">
        <v>384311765.08999997</v>
      </c>
      <c r="BU22" s="18">
        <v>324154614.81</v>
      </c>
      <c r="BV22" s="18">
        <v>32782343.440000001</v>
      </c>
      <c r="BW22" s="18">
        <v>576351.28</v>
      </c>
      <c r="BX22" s="18"/>
      <c r="BY22" s="18"/>
      <c r="BZ22" s="18">
        <v>358996377.29000002</v>
      </c>
      <c r="CA22" s="18">
        <v>358889090</v>
      </c>
      <c r="CB22" s="18">
        <v>39288998.82</v>
      </c>
      <c r="CC22" s="18">
        <v>7515332.2999999998</v>
      </c>
      <c r="CD22" s="18">
        <v>843697320.92999995</v>
      </c>
      <c r="CE22" s="18">
        <v>691347894.65999997</v>
      </c>
      <c r="CF22" s="18">
        <v>2553981548.0700002</v>
      </c>
      <c r="CG22" s="18">
        <v>120262624.09999999</v>
      </c>
      <c r="CH22" s="48">
        <v>312.77760000000001</v>
      </c>
      <c r="CI22" s="17">
        <v>244.16290000000001</v>
      </c>
    </row>
    <row r="23" spans="2:87" ht="15" customHeight="1" x14ac:dyDescent="0.3">
      <c r="B23" s="2">
        <v>45729</v>
      </c>
      <c r="C23" s="1" t="s">
        <v>60</v>
      </c>
      <c r="D23" s="2">
        <v>45730</v>
      </c>
      <c r="E23" s="13">
        <f t="shared" si="0"/>
        <v>45730</v>
      </c>
      <c r="F23" s="18">
        <v>328010415.08999997</v>
      </c>
      <c r="G23" s="18">
        <v>219372874.19</v>
      </c>
      <c r="H23" s="18">
        <v>743487145.61000001</v>
      </c>
      <c r="I23" s="18">
        <v>0</v>
      </c>
      <c r="J23" s="18">
        <v>4372202681.6599998</v>
      </c>
      <c r="K23" s="18"/>
      <c r="L23" s="18"/>
      <c r="M23" s="18">
        <v>0</v>
      </c>
      <c r="N23" s="18">
        <v>4242000000</v>
      </c>
      <c r="O23" s="18">
        <v>0</v>
      </c>
      <c r="P23" s="18"/>
      <c r="Q23" s="18">
        <v>0</v>
      </c>
      <c r="R23" s="18">
        <v>86686547.219999999</v>
      </c>
      <c r="S23" s="18">
        <v>86686547.219999999</v>
      </c>
      <c r="T23" s="18"/>
      <c r="U23" s="18"/>
      <c r="V23" s="18"/>
      <c r="W23" s="18"/>
      <c r="X23" s="18">
        <v>1860423457.6800001</v>
      </c>
      <c r="Y23" s="18">
        <v>0</v>
      </c>
      <c r="Z23" s="18">
        <v>7911963331.8999996</v>
      </c>
      <c r="AA23" s="18">
        <v>306059421.41000003</v>
      </c>
      <c r="AB23" s="18">
        <v>148617188.41999999</v>
      </c>
      <c r="AC23" s="18">
        <v>42926044.109999999</v>
      </c>
      <c r="AD23" s="18">
        <v>2578999487.8699999</v>
      </c>
      <c r="AE23" s="18">
        <v>104037438.3</v>
      </c>
      <c r="AF23" s="18"/>
      <c r="AG23" s="18"/>
      <c r="AH23" s="18"/>
      <c r="AI23" s="18"/>
      <c r="AJ23" s="18">
        <v>193214177.38999999</v>
      </c>
      <c r="AK23" s="18">
        <v>82932963.989999995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>
        <v>132989973.94</v>
      </c>
      <c r="AW23" s="18">
        <v>21295794.609999999</v>
      </c>
      <c r="AX23" s="18">
        <v>77111584.540000007</v>
      </c>
      <c r="AY23" s="18">
        <v>63839228.270000003</v>
      </c>
      <c r="AZ23" s="18">
        <v>67622106.540000007</v>
      </c>
      <c r="BA23" s="18">
        <v>67622106.540000007</v>
      </c>
      <c r="BB23" s="18">
        <v>38357492.68</v>
      </c>
      <c r="BC23" s="18">
        <v>22212528.66</v>
      </c>
      <c r="BD23" s="18"/>
      <c r="BE23" s="18"/>
      <c r="BF23" s="18"/>
      <c r="BG23" s="18"/>
      <c r="BH23" s="18"/>
      <c r="BI23" s="18"/>
      <c r="BJ23" s="18">
        <v>2856390908.46</v>
      </c>
      <c r="BK23" s="18">
        <v>392869510.32999998</v>
      </c>
      <c r="BL23" s="18">
        <v>10907299.949999999</v>
      </c>
      <c r="BM23" s="18"/>
      <c r="BN23" s="18">
        <v>18056193.850000001</v>
      </c>
      <c r="BO23" s="18">
        <v>212272.68</v>
      </c>
      <c r="BP23" s="18"/>
      <c r="BQ23" s="18"/>
      <c r="BR23" s="18"/>
      <c r="BS23" s="18"/>
      <c r="BT23" s="18">
        <v>391947032.91000003</v>
      </c>
      <c r="BU23" s="18">
        <v>338791414.26999998</v>
      </c>
      <c r="BV23" s="18">
        <v>32783668.370000001</v>
      </c>
      <c r="BW23" s="18">
        <v>577676.21</v>
      </c>
      <c r="BX23" s="18"/>
      <c r="BY23" s="18"/>
      <c r="BZ23" s="18">
        <v>234109029.5</v>
      </c>
      <c r="CA23" s="18">
        <v>233777000</v>
      </c>
      <c r="CB23" s="18">
        <v>45562153.75</v>
      </c>
      <c r="CC23" s="18">
        <v>5307983.04</v>
      </c>
      <c r="CD23" s="18">
        <v>733365378.33000004</v>
      </c>
      <c r="CE23" s="18">
        <v>578666346.20000005</v>
      </c>
      <c r="CF23" s="18">
        <v>2123025530.1300001</v>
      </c>
      <c r="CG23" s="18">
        <v>98217377.579999998</v>
      </c>
      <c r="CH23" s="48">
        <v>372.67399999999998</v>
      </c>
      <c r="CI23" s="17">
        <v>311.61430000000001</v>
      </c>
    </row>
    <row r="24" spans="2:87" ht="15" customHeight="1" x14ac:dyDescent="0.3">
      <c r="B24" s="2">
        <v>45730</v>
      </c>
      <c r="C24" s="1" t="s">
        <v>60</v>
      </c>
      <c r="D24" s="2">
        <v>45731</v>
      </c>
      <c r="E24" s="13">
        <f t="shared" si="0"/>
        <v>45731</v>
      </c>
      <c r="F24" s="18">
        <v>312831034.35000002</v>
      </c>
      <c r="G24" s="18">
        <v>221729388.44999999</v>
      </c>
      <c r="H24" s="18">
        <v>885060439.64999998</v>
      </c>
      <c r="I24" s="18">
        <v>0</v>
      </c>
      <c r="J24" s="18">
        <v>4230299220.9899998</v>
      </c>
      <c r="K24" s="18"/>
      <c r="L24" s="18"/>
      <c r="M24" s="18">
        <v>0</v>
      </c>
      <c r="N24" s="18">
        <v>4141000000</v>
      </c>
      <c r="O24" s="18">
        <v>0</v>
      </c>
      <c r="P24" s="18"/>
      <c r="Q24" s="18">
        <v>0</v>
      </c>
      <c r="R24" s="18">
        <v>86727063.150000006</v>
      </c>
      <c r="S24" s="18">
        <v>86727063.150000006</v>
      </c>
      <c r="T24" s="18"/>
      <c r="U24" s="18"/>
      <c r="V24" s="18"/>
      <c r="W24" s="18"/>
      <c r="X24" s="18">
        <v>1860423457.6800001</v>
      </c>
      <c r="Y24" s="18">
        <v>0</v>
      </c>
      <c r="Z24" s="18">
        <v>7795494300.46</v>
      </c>
      <c r="AA24" s="18">
        <v>308456451.60000002</v>
      </c>
      <c r="AB24" s="18">
        <v>152096458.24000001</v>
      </c>
      <c r="AC24" s="18">
        <v>42808579.990000002</v>
      </c>
      <c r="AD24" s="18">
        <v>2551572711.4699998</v>
      </c>
      <c r="AE24" s="18">
        <v>101738431.69</v>
      </c>
      <c r="AF24" s="18"/>
      <c r="AG24" s="18"/>
      <c r="AH24" s="18"/>
      <c r="AI24" s="18"/>
      <c r="AJ24" s="18">
        <v>193614014.53999999</v>
      </c>
      <c r="AK24" s="18">
        <v>82706952.439999998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>
        <v>122744837.09</v>
      </c>
      <c r="AW24" s="18">
        <v>21296240.91</v>
      </c>
      <c r="AX24" s="18">
        <v>142553375.31999999</v>
      </c>
      <c r="AY24" s="18">
        <v>127887467.48999999</v>
      </c>
      <c r="AZ24" s="18">
        <v>353046.6</v>
      </c>
      <c r="BA24" s="18"/>
      <c r="BB24" s="18">
        <v>63517691.270000003</v>
      </c>
      <c r="BC24" s="18">
        <v>46624337.369999997</v>
      </c>
      <c r="BD24" s="18"/>
      <c r="BE24" s="18"/>
      <c r="BF24" s="18"/>
      <c r="BG24" s="18"/>
      <c r="BH24" s="18"/>
      <c r="BI24" s="18"/>
      <c r="BJ24" s="18">
        <v>2845670003.5100002</v>
      </c>
      <c r="BK24" s="18">
        <v>411063587.63999999</v>
      </c>
      <c r="BL24" s="18">
        <v>10569037.98</v>
      </c>
      <c r="BM24" s="18"/>
      <c r="BN24" s="18">
        <v>16283997.779999999</v>
      </c>
      <c r="BO24" s="18">
        <v>211503.29</v>
      </c>
      <c r="BP24" s="18"/>
      <c r="BQ24" s="18"/>
      <c r="BR24" s="18"/>
      <c r="BS24" s="18"/>
      <c r="BT24" s="18">
        <v>704666142.65999997</v>
      </c>
      <c r="BU24" s="18">
        <v>596989274.86000001</v>
      </c>
      <c r="BV24" s="18">
        <v>28655578.370000001</v>
      </c>
      <c r="BW24" s="18">
        <v>577946.21</v>
      </c>
      <c r="BX24" s="18"/>
      <c r="BY24" s="18"/>
      <c r="BZ24" s="18">
        <v>20301.259999999998</v>
      </c>
      <c r="CA24" s="18"/>
      <c r="CB24" s="18">
        <v>37628189.399999999</v>
      </c>
      <c r="CC24" s="18">
        <v>4926531.97</v>
      </c>
      <c r="CD24" s="18">
        <v>797823247.45000005</v>
      </c>
      <c r="CE24" s="18">
        <v>602705256.33000004</v>
      </c>
      <c r="CF24" s="18">
        <v>2047846756.0599999</v>
      </c>
      <c r="CG24" s="18">
        <v>102765896.91</v>
      </c>
      <c r="CH24" s="48">
        <v>380.66789999999997</v>
      </c>
      <c r="CI24" s="17">
        <v>300.15449999999998</v>
      </c>
    </row>
    <row r="25" spans="2:87" ht="15" customHeight="1" x14ac:dyDescent="0.3">
      <c r="B25" s="2">
        <v>45733</v>
      </c>
      <c r="C25" s="1" t="s">
        <v>60</v>
      </c>
      <c r="D25" s="2">
        <v>45734</v>
      </c>
      <c r="E25" s="13">
        <f t="shared" si="0"/>
        <v>45734</v>
      </c>
      <c r="F25" s="18">
        <v>335432898.88999999</v>
      </c>
      <c r="G25" s="18">
        <v>215635017.09</v>
      </c>
      <c r="H25" s="18">
        <v>811890035.44000006</v>
      </c>
      <c r="I25" s="18">
        <v>0</v>
      </c>
      <c r="J25" s="18">
        <v>4174206288.2600002</v>
      </c>
      <c r="K25" s="18"/>
      <c r="L25" s="18"/>
      <c r="M25" s="18">
        <v>0</v>
      </c>
      <c r="N25" s="18">
        <v>4100000000</v>
      </c>
      <c r="O25" s="18">
        <v>0</v>
      </c>
      <c r="P25" s="18"/>
      <c r="Q25" s="18">
        <v>0</v>
      </c>
      <c r="R25" s="18">
        <v>86691141.810000002</v>
      </c>
      <c r="S25" s="18">
        <v>86691141.810000002</v>
      </c>
      <c r="T25" s="18"/>
      <c r="U25" s="18"/>
      <c r="V25" s="18"/>
      <c r="W25" s="18"/>
      <c r="X25" s="18">
        <v>1860423457.6800001</v>
      </c>
      <c r="Y25" s="18">
        <v>0</v>
      </c>
      <c r="Z25" s="18">
        <v>7647796906.7200003</v>
      </c>
      <c r="AA25" s="18">
        <v>302326158.89999998</v>
      </c>
      <c r="AB25" s="18">
        <v>148347924.88999999</v>
      </c>
      <c r="AC25" s="18">
        <v>42741866.719999999</v>
      </c>
      <c r="AD25" s="18">
        <v>2489638875.5799999</v>
      </c>
      <c r="AE25" s="18">
        <v>102161419.47</v>
      </c>
      <c r="AF25" s="18"/>
      <c r="AG25" s="18"/>
      <c r="AH25" s="18"/>
      <c r="AI25" s="18"/>
      <c r="AJ25" s="18">
        <v>217802658.02000001</v>
      </c>
      <c r="AK25" s="18">
        <v>104666923.59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>
        <v>159566026.78999999</v>
      </c>
      <c r="AW25" s="18">
        <v>19382873.210000001</v>
      </c>
      <c r="AX25" s="18">
        <v>63293671.119999997</v>
      </c>
      <c r="AY25" s="18">
        <v>55699253.68</v>
      </c>
      <c r="AZ25" s="18">
        <v>203314561.19</v>
      </c>
      <c r="BA25" s="18">
        <v>203250660.21000001</v>
      </c>
      <c r="BB25" s="18">
        <v>73810617.540000007</v>
      </c>
      <c r="BC25" s="18">
        <v>57452661.950000003</v>
      </c>
      <c r="BD25" s="18"/>
      <c r="BE25" s="18"/>
      <c r="BF25" s="18"/>
      <c r="BG25" s="18"/>
      <c r="BH25" s="18"/>
      <c r="BI25" s="18"/>
      <c r="BJ25" s="18">
        <v>2995328028.5900002</v>
      </c>
      <c r="BK25" s="18">
        <v>573357154.79999995</v>
      </c>
      <c r="BL25" s="18">
        <v>11208984.74</v>
      </c>
      <c r="BM25" s="18"/>
      <c r="BN25" s="18">
        <v>15852963.23</v>
      </c>
      <c r="BO25" s="18">
        <v>212576.77</v>
      </c>
      <c r="BP25" s="18"/>
      <c r="BQ25" s="18"/>
      <c r="BR25" s="18"/>
      <c r="BS25" s="18"/>
      <c r="BT25" s="18">
        <v>339659967.48000002</v>
      </c>
      <c r="BU25" s="18">
        <v>280340774.27999997</v>
      </c>
      <c r="BV25" s="18">
        <v>29066262.440000001</v>
      </c>
      <c r="BW25" s="18">
        <v>577706.82999999996</v>
      </c>
      <c r="BX25" s="18"/>
      <c r="BY25" s="18"/>
      <c r="BZ25" s="18">
        <v>473344650</v>
      </c>
      <c r="CA25" s="18">
        <v>473344650</v>
      </c>
      <c r="CB25" s="18">
        <v>38365760.219999999</v>
      </c>
      <c r="CC25" s="18">
        <v>5502202.6900000004</v>
      </c>
      <c r="CD25" s="18">
        <v>907498588.11000001</v>
      </c>
      <c r="CE25" s="18">
        <v>759977910.57000005</v>
      </c>
      <c r="CF25" s="18">
        <v>2087829440.48</v>
      </c>
      <c r="CG25" s="18">
        <v>143339288.69999999</v>
      </c>
      <c r="CH25" s="48">
        <v>366.30369999999999</v>
      </c>
      <c r="CI25" s="17">
        <v>210.91650000000001</v>
      </c>
    </row>
    <row r="26" spans="2:87" ht="15" customHeight="1" x14ac:dyDescent="0.3">
      <c r="B26" s="2">
        <v>45734</v>
      </c>
      <c r="C26" s="1" t="s">
        <v>60</v>
      </c>
      <c r="D26" s="2">
        <v>45735</v>
      </c>
      <c r="E26" s="13">
        <f t="shared" si="0"/>
        <v>45735</v>
      </c>
      <c r="F26" s="18">
        <v>328771877.42000002</v>
      </c>
      <c r="G26" s="18">
        <v>214925250.91999999</v>
      </c>
      <c r="H26" s="18">
        <v>640170180.05999994</v>
      </c>
      <c r="I26" s="18">
        <v>0</v>
      </c>
      <c r="J26" s="18">
        <v>4172218527.3600001</v>
      </c>
      <c r="K26" s="18"/>
      <c r="L26" s="18"/>
      <c r="M26" s="18">
        <v>0</v>
      </c>
      <c r="N26" s="18">
        <v>4224000000</v>
      </c>
      <c r="O26" s="18">
        <v>0</v>
      </c>
      <c r="P26" s="18"/>
      <c r="Q26" s="18">
        <v>0</v>
      </c>
      <c r="R26" s="18">
        <v>86544323.780000001</v>
      </c>
      <c r="S26" s="18">
        <v>86544323.780000001</v>
      </c>
      <c r="T26" s="18"/>
      <c r="U26" s="18"/>
      <c r="V26" s="18"/>
      <c r="W26" s="18"/>
      <c r="X26" s="18">
        <v>1860423457.6800001</v>
      </c>
      <c r="Y26" s="18">
        <v>0</v>
      </c>
      <c r="Z26" s="18">
        <v>7591281450.9399996</v>
      </c>
      <c r="AA26" s="18">
        <v>301469574.69999999</v>
      </c>
      <c r="AB26" s="18">
        <v>147737252.50999999</v>
      </c>
      <c r="AC26" s="18">
        <v>42541743.719999999</v>
      </c>
      <c r="AD26" s="18">
        <v>2705003936.8499999</v>
      </c>
      <c r="AE26" s="18">
        <v>100182987.67</v>
      </c>
      <c r="AF26" s="18"/>
      <c r="AG26" s="18"/>
      <c r="AH26" s="18"/>
      <c r="AI26" s="18"/>
      <c r="AJ26" s="18">
        <v>205942549.65000001</v>
      </c>
      <c r="AK26" s="18">
        <v>101239176.75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>
        <v>152691664.24000001</v>
      </c>
      <c r="AW26" s="18">
        <v>19350312.699999999</v>
      </c>
      <c r="AX26" s="18">
        <v>59627111.350000001</v>
      </c>
      <c r="AY26" s="18">
        <v>48477394.670000002</v>
      </c>
      <c r="AZ26" s="18">
        <v>27152417.949999999</v>
      </c>
      <c r="BA26" s="18">
        <v>27103919.370000001</v>
      </c>
      <c r="BB26" s="18">
        <v>53387006.710000001</v>
      </c>
      <c r="BC26" s="18">
        <v>37844506.280000001</v>
      </c>
      <c r="BD26" s="18"/>
      <c r="BE26" s="18"/>
      <c r="BF26" s="18"/>
      <c r="BG26" s="18"/>
      <c r="BH26" s="18"/>
      <c r="BI26" s="18"/>
      <c r="BJ26" s="18">
        <v>3005601393.1500001</v>
      </c>
      <c r="BK26" s="18">
        <v>364761603.99000001</v>
      </c>
      <c r="BL26" s="18">
        <v>11266463.34</v>
      </c>
      <c r="BM26" s="18"/>
      <c r="BN26" s="18">
        <v>17826574.260000002</v>
      </c>
      <c r="BO26" s="18">
        <v>212275.03</v>
      </c>
      <c r="BP26" s="18"/>
      <c r="BQ26" s="18"/>
      <c r="BR26" s="18"/>
      <c r="BS26" s="18"/>
      <c r="BT26" s="18">
        <v>413415041.26999998</v>
      </c>
      <c r="BU26" s="18">
        <v>366797764.80000001</v>
      </c>
      <c r="BV26" s="18">
        <v>29065284.050000001</v>
      </c>
      <c r="BW26" s="18">
        <v>576728.43999999994</v>
      </c>
      <c r="BX26" s="18"/>
      <c r="BY26" s="18"/>
      <c r="BZ26" s="18">
        <v>151417440</v>
      </c>
      <c r="CA26" s="18">
        <v>151417440</v>
      </c>
      <c r="CB26" s="18">
        <v>36430133.909999996</v>
      </c>
      <c r="CC26" s="18">
        <v>6501411.7300000004</v>
      </c>
      <c r="CD26" s="18">
        <v>659420936.83000004</v>
      </c>
      <c r="CE26" s="18">
        <v>525505620</v>
      </c>
      <c r="CF26" s="18">
        <v>2346180456.3200002</v>
      </c>
      <c r="CG26" s="18">
        <v>91190401</v>
      </c>
      <c r="CH26" s="48">
        <v>323.5591</v>
      </c>
      <c r="CI26" s="17">
        <v>330.59350000000001</v>
      </c>
    </row>
    <row r="27" spans="2:87" ht="15" customHeight="1" x14ac:dyDescent="0.3">
      <c r="B27" s="2">
        <v>45735</v>
      </c>
      <c r="C27" s="1" t="s">
        <v>60</v>
      </c>
      <c r="D27" s="2">
        <v>45736</v>
      </c>
      <c r="E27" s="13">
        <f t="shared" si="0"/>
        <v>45736</v>
      </c>
      <c r="F27" s="18">
        <v>343968778.27999997</v>
      </c>
      <c r="G27" s="18">
        <v>229125548.47999999</v>
      </c>
      <c r="H27" s="18">
        <v>792766978.52999997</v>
      </c>
      <c r="I27" s="18">
        <v>0</v>
      </c>
      <c r="J27" s="18">
        <v>4266713656.2600002</v>
      </c>
      <c r="K27" s="18"/>
      <c r="L27" s="18"/>
      <c r="M27" s="18">
        <v>0</v>
      </c>
      <c r="N27" s="18">
        <v>4004000000</v>
      </c>
      <c r="O27" s="18">
        <v>0</v>
      </c>
      <c r="P27" s="18"/>
      <c r="Q27" s="18">
        <v>0</v>
      </c>
      <c r="R27" s="18">
        <v>86808095.010000005</v>
      </c>
      <c r="S27" s="18">
        <v>86808095.010000005</v>
      </c>
      <c r="T27" s="18"/>
      <c r="U27" s="18"/>
      <c r="V27" s="18"/>
      <c r="W27" s="18"/>
      <c r="X27" s="18">
        <v>1860423457.6800001</v>
      </c>
      <c r="Y27" s="18">
        <v>0</v>
      </c>
      <c r="Z27" s="18">
        <v>7633834050.3999996</v>
      </c>
      <c r="AA27" s="18">
        <v>315933643.49000001</v>
      </c>
      <c r="AB27" s="18">
        <v>143226679.96000001</v>
      </c>
      <c r="AC27" s="18">
        <v>42628453.640000001</v>
      </c>
      <c r="AD27" s="18">
        <v>2874934175.6599998</v>
      </c>
      <c r="AE27" s="18">
        <v>103754198.33</v>
      </c>
      <c r="AF27" s="18"/>
      <c r="AG27" s="18"/>
      <c r="AH27" s="18"/>
      <c r="AI27" s="18"/>
      <c r="AJ27" s="18">
        <v>199762833.88999999</v>
      </c>
      <c r="AK27" s="18">
        <v>93871648.709999993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>
        <v>154720138.31</v>
      </c>
      <c r="AW27" s="18">
        <v>19633694.989999998</v>
      </c>
      <c r="AX27" s="18">
        <v>56686490.990000002</v>
      </c>
      <c r="AY27" s="18">
        <v>44580011.25</v>
      </c>
      <c r="AZ27" s="18">
        <v>90621757.159999996</v>
      </c>
      <c r="BA27" s="18">
        <v>90621757.159999996</v>
      </c>
      <c r="BB27" s="18">
        <v>68941818.260000005</v>
      </c>
      <c r="BC27" s="18">
        <v>48297433.829999998</v>
      </c>
      <c r="BD27" s="18"/>
      <c r="BE27" s="18"/>
      <c r="BF27" s="18"/>
      <c r="BG27" s="18"/>
      <c r="BH27" s="18"/>
      <c r="BI27" s="18"/>
      <c r="BJ27" s="18">
        <v>3243315904.6500001</v>
      </c>
      <c r="BK27" s="18">
        <v>431371317.26999998</v>
      </c>
      <c r="BL27" s="18">
        <v>11303688.34</v>
      </c>
      <c r="BM27" s="18"/>
      <c r="BN27" s="18">
        <v>16796153.43</v>
      </c>
      <c r="BO27" s="18">
        <v>213137.01</v>
      </c>
      <c r="BP27" s="18"/>
      <c r="BQ27" s="18"/>
      <c r="BR27" s="18"/>
      <c r="BS27" s="18"/>
      <c r="BT27" s="18">
        <v>559593442.48000002</v>
      </c>
      <c r="BU27" s="18">
        <v>502397812.41000003</v>
      </c>
      <c r="BV27" s="18">
        <v>27280838.809999999</v>
      </c>
      <c r="BW27" s="18">
        <v>578486.19999999995</v>
      </c>
      <c r="BX27" s="18"/>
      <c r="BY27" s="18"/>
      <c r="BZ27" s="18">
        <v>90807677.239999995</v>
      </c>
      <c r="CA27" s="18">
        <v>90696600</v>
      </c>
      <c r="CB27" s="18">
        <v>34675203.719999999</v>
      </c>
      <c r="CC27" s="18">
        <v>6193448.9199999999</v>
      </c>
      <c r="CD27" s="18">
        <v>740457004.01999998</v>
      </c>
      <c r="CE27" s="18">
        <v>600079484.53999996</v>
      </c>
      <c r="CF27" s="18">
        <v>2502858900.6300001</v>
      </c>
      <c r="CG27" s="18">
        <v>107842829.31999999</v>
      </c>
      <c r="CH27" s="17">
        <v>305.00459999999998</v>
      </c>
      <c r="CI27" s="17">
        <v>292.95749999999998</v>
      </c>
    </row>
    <row r="28" spans="2:87" ht="15" customHeight="1" x14ac:dyDescent="0.3">
      <c r="B28" s="2">
        <v>45736</v>
      </c>
      <c r="C28" s="1" t="s">
        <v>60</v>
      </c>
      <c r="D28" s="2">
        <v>45737</v>
      </c>
      <c r="E28" s="13">
        <f t="shared" si="0"/>
        <v>45737</v>
      </c>
      <c r="F28" s="18">
        <v>345581054.62</v>
      </c>
      <c r="G28" s="18">
        <v>240900979.52000001</v>
      </c>
      <c r="H28" s="18">
        <v>879875537.01999998</v>
      </c>
      <c r="I28" s="18">
        <v>0</v>
      </c>
      <c r="J28" s="18">
        <v>4263873677.8600001</v>
      </c>
      <c r="K28" s="18"/>
      <c r="L28" s="18"/>
      <c r="M28" s="18">
        <v>0</v>
      </c>
      <c r="N28" s="18">
        <v>4100000000</v>
      </c>
      <c r="O28" s="18">
        <v>0</v>
      </c>
      <c r="P28" s="18"/>
      <c r="Q28" s="18">
        <v>0</v>
      </c>
      <c r="R28" s="18">
        <v>86823131.849999994</v>
      </c>
      <c r="S28" s="18">
        <v>86823131.849999994</v>
      </c>
      <c r="T28" s="18"/>
      <c r="U28" s="18"/>
      <c r="V28" s="18"/>
      <c r="W28" s="18"/>
      <c r="X28" s="18">
        <v>1860423457.6800001</v>
      </c>
      <c r="Y28" s="18">
        <v>0</v>
      </c>
      <c r="Z28" s="18">
        <v>7815729943.6700001</v>
      </c>
      <c r="AA28" s="18">
        <v>327724111.37</v>
      </c>
      <c r="AB28" s="18">
        <v>140899574.27000001</v>
      </c>
      <c r="AC28" s="18">
        <v>42543647.189999998</v>
      </c>
      <c r="AD28" s="18">
        <v>2961683681.1500001</v>
      </c>
      <c r="AE28" s="18">
        <v>117614320.86</v>
      </c>
      <c r="AF28" s="18"/>
      <c r="AG28" s="18"/>
      <c r="AH28" s="18"/>
      <c r="AI28" s="18"/>
      <c r="AJ28" s="18">
        <v>199947378.02000001</v>
      </c>
      <c r="AK28" s="18">
        <v>93833613.870000005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>
        <v>149417633.50999999</v>
      </c>
      <c r="AW28" s="18">
        <v>19636219.010000002</v>
      </c>
      <c r="AX28" s="18">
        <v>61906193.109999999</v>
      </c>
      <c r="AY28" s="18">
        <v>49640673.729999997</v>
      </c>
      <c r="AZ28" s="18">
        <v>112465358.25</v>
      </c>
      <c r="BA28" s="18">
        <v>112465358.25</v>
      </c>
      <c r="BB28" s="18">
        <v>73438541.189999998</v>
      </c>
      <c r="BC28" s="18">
        <v>57260541.619999997</v>
      </c>
      <c r="BD28" s="18"/>
      <c r="BE28" s="18"/>
      <c r="BF28" s="18"/>
      <c r="BG28" s="18"/>
      <c r="BH28" s="18"/>
      <c r="BI28" s="18"/>
      <c r="BJ28" s="18">
        <v>3354038968.52</v>
      </c>
      <c r="BK28" s="18">
        <v>480977092.49000001</v>
      </c>
      <c r="BL28" s="18">
        <v>11108625.23</v>
      </c>
      <c r="BM28" s="18"/>
      <c r="BN28" s="18">
        <v>19158488.809999999</v>
      </c>
      <c r="BO28" s="18">
        <v>213017.63</v>
      </c>
      <c r="BP28" s="18"/>
      <c r="BQ28" s="18"/>
      <c r="BR28" s="18"/>
      <c r="BS28" s="18"/>
      <c r="BT28" s="18">
        <v>378558983.01999998</v>
      </c>
      <c r="BU28" s="18">
        <v>337221693.75999999</v>
      </c>
      <c r="BV28" s="18">
        <v>27280939.02</v>
      </c>
      <c r="BW28" s="18">
        <v>578586.41</v>
      </c>
      <c r="BX28" s="18"/>
      <c r="BY28" s="18"/>
      <c r="BZ28" s="18">
        <v>321763862.27999997</v>
      </c>
      <c r="CA28" s="18">
        <v>321172250</v>
      </c>
      <c r="CB28" s="18">
        <v>34473905.060000002</v>
      </c>
      <c r="CC28" s="18">
        <v>2972447.72</v>
      </c>
      <c r="CD28" s="18">
        <v>792344803.41999996</v>
      </c>
      <c r="CE28" s="18">
        <v>662157995.51999998</v>
      </c>
      <c r="CF28" s="18">
        <v>2561694165.0999999</v>
      </c>
      <c r="CG28" s="18">
        <v>120244273.12</v>
      </c>
      <c r="CH28" s="17">
        <v>305.10000000000002</v>
      </c>
      <c r="CI28" s="17">
        <v>272.54860000000002</v>
      </c>
    </row>
    <row r="29" spans="2:87" ht="15" customHeight="1" x14ac:dyDescent="0.3">
      <c r="B29" s="2">
        <v>45737</v>
      </c>
      <c r="C29" s="1" t="s">
        <v>60</v>
      </c>
      <c r="D29" s="2">
        <v>45738</v>
      </c>
      <c r="E29" s="13">
        <f t="shared" si="0"/>
        <v>45738</v>
      </c>
      <c r="F29" s="18">
        <v>310558689.02999997</v>
      </c>
      <c r="G29" s="18">
        <v>233534115.72999999</v>
      </c>
      <c r="H29" s="18">
        <v>840645840.24000001</v>
      </c>
      <c r="I29" s="18">
        <v>0</v>
      </c>
      <c r="J29" s="18">
        <v>4330714081.8599997</v>
      </c>
      <c r="K29" s="18"/>
      <c r="L29" s="18"/>
      <c r="M29" s="18">
        <v>0</v>
      </c>
      <c r="N29" s="18">
        <v>3838000000</v>
      </c>
      <c r="O29" s="18">
        <v>0</v>
      </c>
      <c r="P29" s="18"/>
      <c r="Q29" s="18">
        <v>0</v>
      </c>
      <c r="R29" s="18">
        <v>86756301.450000003</v>
      </c>
      <c r="S29" s="18">
        <v>86756301.450000003</v>
      </c>
      <c r="T29" s="18"/>
      <c r="U29" s="18"/>
      <c r="V29" s="18"/>
      <c r="W29" s="18"/>
      <c r="X29" s="18">
        <v>1860423457.6800001</v>
      </c>
      <c r="Y29" s="18">
        <v>0</v>
      </c>
      <c r="Z29" s="18">
        <v>7546251454.8999996</v>
      </c>
      <c r="AA29" s="18">
        <v>320290417.18000001</v>
      </c>
      <c r="AB29" s="18">
        <v>146075098.66999999</v>
      </c>
      <c r="AC29" s="18">
        <v>42594279.600000001</v>
      </c>
      <c r="AD29" s="18">
        <v>2865388570.0799999</v>
      </c>
      <c r="AE29" s="18">
        <v>109074610.17</v>
      </c>
      <c r="AF29" s="18"/>
      <c r="AG29" s="18"/>
      <c r="AH29" s="18"/>
      <c r="AI29" s="18"/>
      <c r="AJ29" s="18">
        <v>192156874.90000001</v>
      </c>
      <c r="AK29" s="18">
        <v>92878027.760000005</v>
      </c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>
        <v>137817267.97</v>
      </c>
      <c r="AW29" s="18">
        <v>19613546.640000001</v>
      </c>
      <c r="AX29" s="18">
        <v>121308561.7</v>
      </c>
      <c r="AY29" s="18">
        <v>107621717.06999999</v>
      </c>
      <c r="AZ29" s="18"/>
      <c r="BA29" s="18"/>
      <c r="BB29" s="18">
        <v>121226251.06999999</v>
      </c>
      <c r="BC29" s="18">
        <v>103670309.88</v>
      </c>
      <c r="BD29" s="18"/>
      <c r="BE29" s="18"/>
      <c r="BF29" s="18"/>
      <c r="BG29" s="18"/>
      <c r="BH29" s="18"/>
      <c r="BI29" s="18"/>
      <c r="BJ29" s="18">
        <v>3236659936.3299999</v>
      </c>
      <c r="BK29" s="18">
        <v>463201912</v>
      </c>
      <c r="BL29" s="18">
        <v>10920599.310000001</v>
      </c>
      <c r="BM29" s="18"/>
      <c r="BN29" s="18">
        <v>17826276.09</v>
      </c>
      <c r="BO29" s="18">
        <v>211506.58</v>
      </c>
      <c r="BP29" s="18"/>
      <c r="BQ29" s="18"/>
      <c r="BR29" s="18"/>
      <c r="BS29" s="18"/>
      <c r="BT29" s="18">
        <v>523167391.04000002</v>
      </c>
      <c r="BU29" s="18">
        <v>427204453.64999998</v>
      </c>
      <c r="BV29" s="18">
        <v>25430040.050000001</v>
      </c>
      <c r="BW29" s="18">
        <v>578141.06000000006</v>
      </c>
      <c r="BX29" s="18"/>
      <c r="BY29" s="18"/>
      <c r="BZ29" s="18">
        <v>207835200.30000001</v>
      </c>
      <c r="CA29" s="18">
        <v>207705000</v>
      </c>
      <c r="CB29" s="18">
        <v>35140907.93</v>
      </c>
      <c r="CC29" s="18">
        <v>3168353.69</v>
      </c>
      <c r="CD29" s="18">
        <v>820320414.72000003</v>
      </c>
      <c r="CE29" s="18">
        <v>638867454.98000002</v>
      </c>
      <c r="CF29" s="18">
        <v>2416339521.6100001</v>
      </c>
      <c r="CG29" s="18">
        <v>115800478</v>
      </c>
      <c r="CH29" s="17">
        <v>312.30099999999999</v>
      </c>
      <c r="CI29" s="17">
        <v>276.58819999999997</v>
      </c>
    </row>
    <row r="30" spans="2:87" ht="15" customHeight="1" x14ac:dyDescent="0.3">
      <c r="B30" s="2">
        <v>45740</v>
      </c>
      <c r="C30" s="1" t="s">
        <v>60</v>
      </c>
      <c r="D30" s="2">
        <v>45741</v>
      </c>
      <c r="E30" s="13">
        <f t="shared" si="0"/>
        <v>45741</v>
      </c>
      <c r="F30" s="18">
        <v>337628986.41000003</v>
      </c>
      <c r="G30" s="18">
        <v>235242127.31</v>
      </c>
      <c r="H30" s="18">
        <v>822300372.82000005</v>
      </c>
      <c r="I30" s="18">
        <v>0</v>
      </c>
      <c r="J30" s="18">
        <v>4276068491.96</v>
      </c>
      <c r="K30" s="18"/>
      <c r="L30" s="18"/>
      <c r="M30" s="18">
        <v>0</v>
      </c>
      <c r="N30" s="18">
        <v>3777000000</v>
      </c>
      <c r="O30" s="18">
        <v>0</v>
      </c>
      <c r="P30" s="18"/>
      <c r="Q30" s="18">
        <v>0</v>
      </c>
      <c r="R30" s="18">
        <v>86728525.069999993</v>
      </c>
      <c r="S30" s="18">
        <v>86728525.069999993</v>
      </c>
      <c r="T30" s="18"/>
      <c r="U30" s="18"/>
      <c r="V30" s="18"/>
      <c r="W30" s="18"/>
      <c r="X30" s="18">
        <v>1860423457.6800001</v>
      </c>
      <c r="Y30" s="18">
        <v>0</v>
      </c>
      <c r="Z30" s="18">
        <v>7439302918.5799999</v>
      </c>
      <c r="AA30" s="18">
        <v>321970652.38</v>
      </c>
      <c r="AB30" s="18">
        <v>146573151.16999999</v>
      </c>
      <c r="AC30" s="18">
        <v>42388914.170000002</v>
      </c>
      <c r="AD30" s="18">
        <v>2811688686.23</v>
      </c>
      <c r="AE30" s="18">
        <v>109940052.92</v>
      </c>
      <c r="AF30" s="18"/>
      <c r="AG30" s="18"/>
      <c r="AH30" s="18"/>
      <c r="AI30" s="18"/>
      <c r="AJ30" s="18">
        <v>132382207.54000001</v>
      </c>
      <c r="AK30" s="18">
        <v>31664724.890000001</v>
      </c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>
        <v>137115526.27000001</v>
      </c>
      <c r="AW30" s="18">
        <v>15002406.1</v>
      </c>
      <c r="AX30" s="18">
        <v>60693767.490000002</v>
      </c>
      <c r="AY30" s="18">
        <v>52184234.979999997</v>
      </c>
      <c r="AZ30" s="18">
        <v>58456051.630000003</v>
      </c>
      <c r="BA30" s="18">
        <v>58456051.630000003</v>
      </c>
      <c r="BB30" s="18">
        <v>78101751.849999994</v>
      </c>
      <c r="BC30" s="18">
        <v>65029702.109999999</v>
      </c>
      <c r="BD30" s="18"/>
      <c r="BE30" s="18"/>
      <c r="BF30" s="18"/>
      <c r="BG30" s="18"/>
      <c r="BH30" s="18"/>
      <c r="BI30" s="18"/>
      <c r="BJ30" s="18">
        <v>3152050833.1999998</v>
      </c>
      <c r="BK30" s="18">
        <v>362667886.75999999</v>
      </c>
      <c r="BL30" s="18">
        <v>11517610.6</v>
      </c>
      <c r="BM30" s="18"/>
      <c r="BN30" s="18">
        <v>18634905.949999999</v>
      </c>
      <c r="BO30" s="18">
        <v>211409.29</v>
      </c>
      <c r="BP30" s="18"/>
      <c r="BQ30" s="18"/>
      <c r="BR30" s="18"/>
      <c r="BS30" s="18"/>
      <c r="BT30" s="18">
        <v>422838053.62</v>
      </c>
      <c r="BU30" s="18">
        <v>371925570.70999998</v>
      </c>
      <c r="BV30" s="18">
        <v>27383742.370000001</v>
      </c>
      <c r="BW30" s="18">
        <v>577955.94999999995</v>
      </c>
      <c r="BX30" s="18"/>
      <c r="BY30" s="18"/>
      <c r="BZ30" s="18">
        <v>224708586.78</v>
      </c>
      <c r="CA30" s="18">
        <v>224585710</v>
      </c>
      <c r="CB30" s="18">
        <v>37856686.299999997</v>
      </c>
      <c r="CC30" s="18">
        <v>7238583.2999999998</v>
      </c>
      <c r="CD30" s="18">
        <v>742939585.62</v>
      </c>
      <c r="CE30" s="18">
        <v>604539229.25</v>
      </c>
      <c r="CF30" s="18">
        <v>2409111247.5799999</v>
      </c>
      <c r="CG30" s="18">
        <v>90666971.689999998</v>
      </c>
      <c r="CH30" s="17">
        <v>308.79860000000002</v>
      </c>
      <c r="CI30" s="17">
        <v>355.11349999999999</v>
      </c>
    </row>
    <row r="31" spans="2:87" ht="15" customHeight="1" x14ac:dyDescent="0.3">
      <c r="B31" s="2">
        <v>45741</v>
      </c>
      <c r="C31" s="1" t="s">
        <v>60</v>
      </c>
      <c r="D31" s="2">
        <v>45742</v>
      </c>
      <c r="E31" s="13">
        <f t="shared" si="0"/>
        <v>45742</v>
      </c>
      <c r="F31" s="18">
        <v>338307287.73000002</v>
      </c>
      <c r="G31" s="18">
        <v>240722001.03</v>
      </c>
      <c r="H31" s="18">
        <v>891365311.41999996</v>
      </c>
      <c r="I31" s="18">
        <v>0</v>
      </c>
      <c r="J31" s="18">
        <v>4286000792.6599998</v>
      </c>
      <c r="K31" s="18">
        <v>3206634.2</v>
      </c>
      <c r="L31" s="18"/>
      <c r="M31" s="18">
        <v>0</v>
      </c>
      <c r="N31" s="18">
        <v>3773000000</v>
      </c>
      <c r="O31" s="18">
        <v>0</v>
      </c>
      <c r="P31" s="18"/>
      <c r="Q31" s="18">
        <v>0</v>
      </c>
      <c r="R31" s="18">
        <v>86972664.870000005</v>
      </c>
      <c r="S31" s="18">
        <v>86972664.870000005</v>
      </c>
      <c r="T31" s="18"/>
      <c r="U31" s="18"/>
      <c r="V31" s="18"/>
      <c r="W31" s="18"/>
      <c r="X31" s="18">
        <v>1860423457.6800001</v>
      </c>
      <c r="Y31" s="18">
        <v>0</v>
      </c>
      <c r="Z31" s="18">
        <v>7515222599</v>
      </c>
      <c r="AA31" s="18">
        <v>330901300.10000002</v>
      </c>
      <c r="AB31" s="18">
        <v>145239396.80000001</v>
      </c>
      <c r="AC31" s="18">
        <v>42745245.75</v>
      </c>
      <c r="AD31" s="18">
        <v>2846870046.1900001</v>
      </c>
      <c r="AE31" s="18">
        <v>114102988.90000001</v>
      </c>
      <c r="AF31" s="18"/>
      <c r="AG31" s="18"/>
      <c r="AH31" s="18"/>
      <c r="AI31" s="18"/>
      <c r="AJ31" s="18">
        <v>135081998.24000001</v>
      </c>
      <c r="AK31" s="18">
        <v>31749879.25</v>
      </c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>
        <v>138452066.41</v>
      </c>
      <c r="AW31" s="18">
        <v>16261536.27</v>
      </c>
      <c r="AX31" s="18">
        <v>52327839.299999997</v>
      </c>
      <c r="AY31" s="18">
        <v>42066931.18</v>
      </c>
      <c r="AZ31" s="18">
        <v>90127243.319999993</v>
      </c>
      <c r="BA31" s="18">
        <v>90127243.319999993</v>
      </c>
      <c r="BB31" s="18">
        <v>77733187.280000001</v>
      </c>
      <c r="BC31" s="18">
        <v>63637194.539999999</v>
      </c>
      <c r="BD31" s="18"/>
      <c r="BE31" s="18"/>
      <c r="BF31" s="18"/>
      <c r="BG31" s="18"/>
      <c r="BH31" s="18"/>
      <c r="BI31" s="18"/>
      <c r="BJ31" s="18">
        <v>3219358076.54</v>
      </c>
      <c r="BK31" s="18">
        <v>388659427.14999998</v>
      </c>
      <c r="BL31" s="18">
        <v>11537450.59</v>
      </c>
      <c r="BM31" s="18"/>
      <c r="BN31" s="18">
        <v>18184548.149999999</v>
      </c>
      <c r="BO31" s="18">
        <v>211916.42</v>
      </c>
      <c r="BP31" s="18"/>
      <c r="BQ31" s="18"/>
      <c r="BR31" s="18"/>
      <c r="BS31" s="18"/>
      <c r="BT31" s="18">
        <v>414127701.88</v>
      </c>
      <c r="BU31" s="18">
        <v>369300539.74000001</v>
      </c>
      <c r="BV31" s="18">
        <v>27437477.109999999</v>
      </c>
      <c r="BW31" s="18">
        <v>631690.68999999994</v>
      </c>
      <c r="BX31" s="18"/>
      <c r="BY31" s="18"/>
      <c r="BZ31" s="18">
        <v>277627442.75999999</v>
      </c>
      <c r="CA31" s="18">
        <v>277577900</v>
      </c>
      <c r="CB31" s="18">
        <v>34490204.530000001</v>
      </c>
      <c r="CC31" s="18">
        <v>2581807.11</v>
      </c>
      <c r="CD31" s="18">
        <v>783404825.01999998</v>
      </c>
      <c r="CE31" s="18">
        <v>650303853.96000004</v>
      </c>
      <c r="CF31" s="18">
        <v>2435953251.52</v>
      </c>
      <c r="CG31" s="18">
        <v>97164856.790000007</v>
      </c>
      <c r="CH31" s="17">
        <v>308.51260000000002</v>
      </c>
      <c r="CI31" s="17">
        <v>340.5566</v>
      </c>
    </row>
    <row r="32" spans="2:87" ht="15" customHeight="1" x14ac:dyDescent="0.3">
      <c r="B32" s="2">
        <v>45742</v>
      </c>
      <c r="C32" s="1" t="s">
        <v>60</v>
      </c>
      <c r="D32" s="2">
        <v>45743</v>
      </c>
      <c r="E32" s="13">
        <f t="shared" si="0"/>
        <v>45743</v>
      </c>
      <c r="F32" s="18">
        <v>353170036.74000001</v>
      </c>
      <c r="G32" s="18">
        <v>250731378.84</v>
      </c>
      <c r="H32" s="18">
        <v>704790481.01999998</v>
      </c>
      <c r="I32" s="18">
        <v>0</v>
      </c>
      <c r="J32" s="18">
        <v>4441002593.5600004</v>
      </c>
      <c r="K32" s="18">
        <v>3210507.3</v>
      </c>
      <c r="L32" s="18"/>
      <c r="M32" s="18">
        <v>0</v>
      </c>
      <c r="N32" s="18">
        <v>3773000000</v>
      </c>
      <c r="O32" s="18">
        <v>0</v>
      </c>
      <c r="P32" s="18"/>
      <c r="Q32" s="18">
        <v>0</v>
      </c>
      <c r="R32" s="18">
        <v>87077713.909999996</v>
      </c>
      <c r="S32" s="18">
        <v>87077713.909999996</v>
      </c>
      <c r="T32" s="18"/>
      <c r="U32" s="18"/>
      <c r="V32" s="18"/>
      <c r="W32" s="18"/>
      <c r="X32" s="18">
        <v>1860423457.6800001</v>
      </c>
      <c r="Y32" s="18">
        <v>0</v>
      </c>
      <c r="Z32" s="18">
        <v>7498617367.5500002</v>
      </c>
      <c r="AA32" s="18">
        <v>341019600.05000001</v>
      </c>
      <c r="AB32" s="18">
        <v>145006847.78</v>
      </c>
      <c r="AC32" s="18">
        <v>42974404.539999999</v>
      </c>
      <c r="AD32" s="18">
        <v>2823186210</v>
      </c>
      <c r="AE32" s="18">
        <v>117112481.15000001</v>
      </c>
      <c r="AF32" s="18"/>
      <c r="AG32" s="18"/>
      <c r="AH32" s="18"/>
      <c r="AI32" s="18"/>
      <c r="AJ32" s="18">
        <v>137359804.22</v>
      </c>
      <c r="AK32" s="18">
        <v>31787343.32</v>
      </c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>
        <v>127515580.06999999</v>
      </c>
      <c r="AW32" s="18">
        <v>3428337.56</v>
      </c>
      <c r="AX32" s="18">
        <v>51386620.670000002</v>
      </c>
      <c r="AY32" s="18">
        <v>41503452.630000003</v>
      </c>
      <c r="AZ32" s="18">
        <v>49446398.859999999</v>
      </c>
      <c r="BA32" s="18">
        <v>49446398.859999999</v>
      </c>
      <c r="BB32" s="18">
        <v>43568636.640000001</v>
      </c>
      <c r="BC32" s="18">
        <v>29208014.57</v>
      </c>
      <c r="BD32" s="18"/>
      <c r="BE32" s="18"/>
      <c r="BF32" s="18"/>
      <c r="BG32" s="18"/>
      <c r="BH32" s="18"/>
      <c r="BI32" s="18"/>
      <c r="BJ32" s="18">
        <v>3111433339.0799999</v>
      </c>
      <c r="BK32" s="18">
        <v>303865782.41000003</v>
      </c>
      <c r="BL32" s="18">
        <v>11536198.699999999</v>
      </c>
      <c r="BM32" s="18"/>
      <c r="BN32" s="18">
        <v>18779880.59</v>
      </c>
      <c r="BO32" s="18">
        <v>212152.83</v>
      </c>
      <c r="BP32" s="18"/>
      <c r="BQ32" s="18"/>
      <c r="BR32" s="18"/>
      <c r="BS32" s="18"/>
      <c r="BT32" s="18">
        <v>352849630.06</v>
      </c>
      <c r="BU32" s="18">
        <v>320296148.74000001</v>
      </c>
      <c r="BV32" s="18">
        <v>27438240.109999999</v>
      </c>
      <c r="BW32" s="18">
        <v>632453.68999999994</v>
      </c>
      <c r="BX32" s="18"/>
      <c r="BY32" s="18"/>
      <c r="BZ32" s="18">
        <v>237826463.03999999</v>
      </c>
      <c r="CA32" s="18">
        <v>237279840</v>
      </c>
      <c r="CB32" s="18">
        <v>28308657.420000002</v>
      </c>
      <c r="CC32" s="18">
        <v>2810467.86</v>
      </c>
      <c r="CD32" s="18">
        <v>676739069.91999996</v>
      </c>
      <c r="CE32" s="18">
        <v>561231063.12</v>
      </c>
      <c r="CF32" s="18">
        <v>2434694269.1599998</v>
      </c>
      <c r="CG32" s="18">
        <v>75966445.599999994</v>
      </c>
      <c r="CH32" s="17">
        <v>307.99009999999998</v>
      </c>
      <c r="CI32" s="17">
        <v>448.90820000000002</v>
      </c>
    </row>
    <row r="33" spans="2:87" ht="15" customHeight="1" x14ac:dyDescent="0.3">
      <c r="B33" s="2">
        <v>45743</v>
      </c>
      <c r="C33" s="1" t="s">
        <v>60</v>
      </c>
      <c r="D33" s="2">
        <v>45744</v>
      </c>
      <c r="E33" s="13">
        <f t="shared" si="0"/>
        <v>45744</v>
      </c>
      <c r="F33" s="18">
        <v>366061886.93000001</v>
      </c>
      <c r="G33" s="18">
        <v>250015499.83000001</v>
      </c>
      <c r="H33" s="18">
        <v>785156547.73000002</v>
      </c>
      <c r="I33" s="18">
        <v>0</v>
      </c>
      <c r="J33" s="18">
        <v>4402233052.0600004</v>
      </c>
      <c r="K33" s="18">
        <v>3200458.8</v>
      </c>
      <c r="L33" s="18"/>
      <c r="M33" s="18">
        <v>0</v>
      </c>
      <c r="N33" s="18">
        <v>3663000000</v>
      </c>
      <c r="O33" s="18">
        <v>0</v>
      </c>
      <c r="P33" s="18"/>
      <c r="Q33" s="18">
        <v>0</v>
      </c>
      <c r="R33" s="18">
        <v>86805171.180000007</v>
      </c>
      <c r="S33" s="18">
        <v>86805171.180000007</v>
      </c>
      <c r="T33" s="18"/>
      <c r="U33" s="18"/>
      <c r="V33" s="18"/>
      <c r="W33" s="18"/>
      <c r="X33" s="18">
        <v>1860423457.6800001</v>
      </c>
      <c r="Y33" s="18">
        <v>0</v>
      </c>
      <c r="Z33" s="18">
        <v>7442833200.2200003</v>
      </c>
      <c r="AA33" s="18">
        <v>340021129.81</v>
      </c>
      <c r="AB33" s="18">
        <v>145844415.03</v>
      </c>
      <c r="AC33" s="18">
        <v>43475604.560000002</v>
      </c>
      <c r="AD33" s="18">
        <v>2782207414.6799998</v>
      </c>
      <c r="AE33" s="18">
        <v>110631374.43000001</v>
      </c>
      <c r="AF33" s="18"/>
      <c r="AG33" s="18"/>
      <c r="AH33" s="18"/>
      <c r="AI33" s="18"/>
      <c r="AJ33" s="18">
        <v>138855836.08000001</v>
      </c>
      <c r="AK33" s="18">
        <v>31829411.48</v>
      </c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>
        <v>123686728.38</v>
      </c>
      <c r="AW33" s="18">
        <v>3408287.91</v>
      </c>
      <c r="AX33" s="18">
        <v>49061366.960000001</v>
      </c>
      <c r="AY33" s="18">
        <v>41552174.079999998</v>
      </c>
      <c r="AZ33" s="18">
        <v>89687662.319999993</v>
      </c>
      <c r="BA33" s="18">
        <v>89687662.319999993</v>
      </c>
      <c r="BB33" s="18">
        <v>43467169.020000003</v>
      </c>
      <c r="BC33" s="18">
        <v>30992508.34</v>
      </c>
      <c r="BD33" s="18"/>
      <c r="BE33" s="18"/>
      <c r="BF33" s="18"/>
      <c r="BG33" s="18"/>
      <c r="BH33" s="18"/>
      <c r="BI33" s="18"/>
      <c r="BJ33" s="18">
        <v>3104291947.54</v>
      </c>
      <c r="BK33" s="18">
        <v>340020487.13</v>
      </c>
      <c r="BL33" s="18">
        <v>11428546.58</v>
      </c>
      <c r="BM33" s="18"/>
      <c r="BN33" s="18">
        <v>17405392.329999998</v>
      </c>
      <c r="BO33" s="18">
        <v>210668.1</v>
      </c>
      <c r="BP33" s="18"/>
      <c r="BQ33" s="18"/>
      <c r="BR33" s="18"/>
      <c r="BS33" s="18"/>
      <c r="BT33" s="18">
        <v>320069396.60000002</v>
      </c>
      <c r="BU33" s="18">
        <v>282572852.63</v>
      </c>
      <c r="BV33" s="18">
        <v>26889530.780000001</v>
      </c>
      <c r="BW33" s="18">
        <v>83744.36</v>
      </c>
      <c r="BX33" s="18"/>
      <c r="BY33" s="18"/>
      <c r="BZ33" s="18">
        <v>297487007.00999999</v>
      </c>
      <c r="CA33" s="18">
        <v>297468000</v>
      </c>
      <c r="CB33" s="18">
        <v>28355259.77</v>
      </c>
      <c r="CC33" s="18">
        <v>2252660.94</v>
      </c>
      <c r="CD33" s="18">
        <v>701635133.07000005</v>
      </c>
      <c r="CE33" s="18">
        <v>582587926.02999997</v>
      </c>
      <c r="CF33" s="18">
        <v>2402656814.4699998</v>
      </c>
      <c r="CG33" s="18">
        <v>85005121.780000001</v>
      </c>
      <c r="CH33" s="17">
        <v>309.77510000000001</v>
      </c>
      <c r="CI33" s="17">
        <v>400.00080000000003</v>
      </c>
    </row>
    <row r="34" spans="2:87" ht="15" customHeight="1" x14ac:dyDescent="0.3">
      <c r="B34" s="2">
        <v>45744</v>
      </c>
      <c r="C34" s="1" t="s">
        <v>60</v>
      </c>
      <c r="D34" s="2">
        <v>45745</v>
      </c>
      <c r="E34" s="13">
        <f t="shared" si="0"/>
        <v>45745</v>
      </c>
      <c r="F34" s="18">
        <v>360533331.87</v>
      </c>
      <c r="G34" s="18">
        <v>254946210.27000001</v>
      </c>
      <c r="H34" s="18">
        <v>823996785.14999998</v>
      </c>
      <c r="I34" s="18">
        <v>0</v>
      </c>
      <c r="J34" s="18">
        <v>4420743467.7600002</v>
      </c>
      <c r="K34" s="18">
        <v>3194445.1</v>
      </c>
      <c r="L34" s="18"/>
      <c r="M34" s="18">
        <v>0</v>
      </c>
      <c r="N34" s="18">
        <v>3606000000</v>
      </c>
      <c r="O34" s="18">
        <v>0</v>
      </c>
      <c r="P34" s="18"/>
      <c r="Q34" s="18">
        <v>0</v>
      </c>
      <c r="R34" s="18">
        <v>86642063.239999995</v>
      </c>
      <c r="S34" s="18">
        <v>86642063.239999995</v>
      </c>
      <c r="T34" s="18"/>
      <c r="U34" s="18"/>
      <c r="V34" s="18"/>
      <c r="W34" s="18"/>
      <c r="X34" s="18">
        <v>1860423457.6800001</v>
      </c>
      <c r="Y34" s="18">
        <v>0</v>
      </c>
      <c r="Z34" s="18">
        <v>7437492190.3400002</v>
      </c>
      <c r="AA34" s="18">
        <v>344782718.61000001</v>
      </c>
      <c r="AB34" s="18">
        <v>145903021.44</v>
      </c>
      <c r="AC34" s="18">
        <v>43460581.340000004</v>
      </c>
      <c r="AD34" s="18">
        <v>2426394740.6900001</v>
      </c>
      <c r="AE34" s="18">
        <v>105293664.5</v>
      </c>
      <c r="AF34" s="18"/>
      <c r="AG34" s="18"/>
      <c r="AH34" s="18"/>
      <c r="AI34" s="18"/>
      <c r="AJ34" s="18">
        <v>133351307.94</v>
      </c>
      <c r="AK34" s="18">
        <v>31771373.809999999</v>
      </c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>
        <v>120251522.02</v>
      </c>
      <c r="AW34" s="18">
        <v>3402327.89</v>
      </c>
      <c r="AX34" s="18">
        <v>104056135.31</v>
      </c>
      <c r="AY34" s="18">
        <v>99071338.400000006</v>
      </c>
      <c r="AZ34" s="18">
        <v>16787964.699999999</v>
      </c>
      <c r="BA34" s="18"/>
      <c r="BB34" s="18">
        <v>44022223.909999996</v>
      </c>
      <c r="BC34" s="18">
        <v>31147935.579999998</v>
      </c>
      <c r="BD34" s="18"/>
      <c r="BE34" s="18"/>
      <c r="BF34" s="18"/>
      <c r="BG34" s="18"/>
      <c r="BH34" s="18"/>
      <c r="BI34" s="18"/>
      <c r="BJ34" s="18">
        <v>2722581926.5500002</v>
      </c>
      <c r="BK34" s="18">
        <v>305724341</v>
      </c>
      <c r="BL34" s="18">
        <v>11381269</v>
      </c>
      <c r="BM34" s="18"/>
      <c r="BN34" s="18">
        <v>20018125.52</v>
      </c>
      <c r="BO34" s="18">
        <v>210311.37</v>
      </c>
      <c r="BP34" s="18"/>
      <c r="BQ34" s="18"/>
      <c r="BR34" s="18"/>
      <c r="BS34" s="18"/>
      <c r="BT34" s="18">
        <v>415055128.58999997</v>
      </c>
      <c r="BU34" s="18">
        <v>318033373.10000002</v>
      </c>
      <c r="BV34" s="18">
        <v>26889373.43</v>
      </c>
      <c r="BW34" s="18">
        <v>83587.009999999995</v>
      </c>
      <c r="BX34" s="18"/>
      <c r="BY34" s="18"/>
      <c r="BZ34" s="18">
        <v>224050865.41999999</v>
      </c>
      <c r="CA34" s="18">
        <v>224026020</v>
      </c>
      <c r="CB34" s="18">
        <v>29864217.449999999</v>
      </c>
      <c r="CC34" s="18">
        <v>2500995.85</v>
      </c>
      <c r="CD34" s="18">
        <v>727258979.40999997</v>
      </c>
      <c r="CE34" s="18">
        <v>544854287.33000004</v>
      </c>
      <c r="CF34" s="18">
        <v>1995322947.1400001</v>
      </c>
      <c r="CG34" s="18">
        <v>76431085.25</v>
      </c>
      <c r="CH34" s="17">
        <v>372.74630000000002</v>
      </c>
      <c r="CI34" s="17">
        <v>451.10270000000003</v>
      </c>
    </row>
    <row r="35" spans="2:87" ht="15" customHeight="1" x14ac:dyDescent="0.3">
      <c r="B35" s="2">
        <v>45747</v>
      </c>
      <c r="C35" s="1" t="s">
        <v>61</v>
      </c>
      <c r="D35" s="2"/>
      <c r="E35" s="13" t="str">
        <f t="shared" si="0"/>
        <v>01.04.2025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7">
        <v>322.26310000000001</v>
      </c>
      <c r="CI35" s="17">
        <v>314.23439999999999</v>
      </c>
    </row>
    <row r="37" spans="2:87" x14ac:dyDescent="0.3">
      <c r="CH37" s="21"/>
    </row>
    <row r="58" spans="56:56" x14ac:dyDescent="0.3">
      <c r="BD58" s="18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E15:CI35 CH37">
    <cfRule type="expression" dxfId="1" priority="1">
      <formula>$C15="1"</formula>
    </cfRule>
  </conditionalFormatting>
  <conditionalFormatting sqref="BD58">
    <cfRule type="expression" dxfId="0" priority="2">
      <formula>$C58="1"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2022-03-30T12:07:52Z</dcterms:created>
  <dcterms:modified xsi:type="dcterms:W3CDTF">2025-04-10T11:35:51Z</dcterms:modified>
</cp:coreProperties>
</file>