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10\"/>
    </mc:Choice>
  </mc:AlternateContent>
  <xr:revisionPtr revIDLastSave="0" documentId="13_ncr:1_{7C4ACE18-C544-41D5-86BB-AE93F159CB13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Лист1!$A$16:$CI$37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calcChain.xml><?xml version="1.0" encoding="utf-8"?>
<calcChain xmlns="http://schemas.openxmlformats.org/spreadsheetml/2006/main">
  <c r="E15" i="1" l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<sst xmlns="http://schemas.openxmlformats.org/spreadsheetml/2006/main" count="168" uniqueCount="66">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</sst>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9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164" fontId="14" fillId="0" borderId="0" xfId="0" applyNumberFormat="1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4" fillId="0" borderId="0" xfId="0" applyNumberFormat="1" applyFont="1" applyBorder="1"/>
    <xf numFmtId="0" fontId="0" fillId="0" borderId="0" xfId="0" applyBorder="1"/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9" t="s">
        <v>49</v>
      </c>
    </row>
    <row r="4" spans="1:18" x14ac:dyDescent="0.3">
      <c r="A4" t="s">
        <v>50</v>
      </c>
      <c r="B4" s="19" t="s">
        <v>51</v>
      </c>
      <c r="D4" s="19" t="s">
        <v>52</v>
      </c>
      <c r="F4" s="19" t="s">
        <v>53</v>
      </c>
      <c r="G4" s="19" t="s">
        <v>54</v>
      </c>
      <c r="H4" s="20">
        <v>45200</v>
      </c>
      <c r="I4" s="19" t="s">
        <v>55</v>
      </c>
      <c r="J4" s="19" t="s">
        <v>56</v>
      </c>
      <c r="K4" s="19" t="s">
        <v>57</v>
      </c>
      <c r="N4">
        <v>0</v>
      </c>
      <c r="O4">
        <v>2</v>
      </c>
      <c r="P4" s="19" t="s">
        <v>58</v>
      </c>
      <c r="Q4" s="19" t="s">
        <v>59</v>
      </c>
      <c r="R4" s="20">
        <v>45202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20">
        <v>45199</v>
      </c>
      <c r="D6">
        <v>380526</v>
      </c>
      <c r="E6">
        <v>1</v>
      </c>
      <c r="F6">
        <v>1</v>
      </c>
      <c r="G6">
        <v>0</v>
      </c>
      <c r="H6">
        <v>69719000000</v>
      </c>
    </row>
    <row r="7" spans="1:18" x14ac:dyDescent="0.3">
      <c r="A7" t="s">
        <v>64</v>
      </c>
      <c r="B7" s="20">
        <v>45202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60"/>
  <sheetViews>
    <sheetView showGridLines="0" tabSelected="1" workbookViewId="0">
      <pane xSplit="5" topLeftCell="BV1" activePane="topRight" state="frozen"/>
      <selection activeCell="A5" sqref="A5"/>
      <selection pane="topRight" activeCell="CG17" sqref="CG17"/>
    </sheetView>
  </sheetViews>
  <sheetFormatPr defaultRowHeight="14.4" x14ac:dyDescent="0.3"/>
  <cols>
    <col min="1" max="1" width="2.6640625" customWidth="1"/>
    <col min="2" max="2" width="5.21875" hidden="1" customWidth="1"/>
    <col min="3" max="3" width="6.5546875" hidden="1" customWidth="1"/>
    <col min="4" max="4" width="5.109375" hidden="1" customWidth="1"/>
    <col min="5" max="5" width="10.109375" customWidth="1"/>
    <col min="6" max="89" width="13.6640625" customWidth="1"/>
  </cols>
  <sheetData>
    <row r="1" spans="2:87" hidden="1" x14ac:dyDescent="0.3">
      <c r="E1">
        <f>ClDSOutBlOption_ReportDate</f>
        <v>45200</v>
      </c>
      <c r="F1" t="str">
        <f>MID("00",1,2-LEN(DAY(E1)))&amp;DAY(E1)&amp;"."&amp;MID("00",1,2-LEN(MONTH(E1)))&amp;MONTH(E1)&amp;"."&amp;YEAR(E1)</f>
        <v>01.10.2023</v>
      </c>
      <c r="G1" t="e">
        <v>#NAME?</v>
      </c>
    </row>
    <row r="2" spans="2:87" hidden="1" x14ac:dyDescent="0.3">
      <c r="E2">
        <f>ClDSOutBlOption_ExecDate</f>
        <v>45202</v>
      </c>
      <c r="F2">
        <f>CLSInSimple_MFO</f>
        <v>380526</v>
      </c>
    </row>
    <row r="3" spans="2:87" hidden="1" x14ac:dyDescent="0.3">
      <c r="E3" t="e">
        <f>2+ROWS(ClDSOutBlSrcIndexRange)</f>
        <v>#NAME?</v>
      </c>
    </row>
    <row r="4" spans="2:87" hidden="1" x14ac:dyDescent="0.3"/>
    <row r="5" spans="2:87" ht="18" x14ac:dyDescent="0.35">
      <c r="E5" s="4" t="s">
        <v>0</v>
      </c>
    </row>
    <row r="6" spans="2:87" x14ac:dyDescent="0.3">
      <c r="E6" s="3" t="str">
        <f xml:space="preserve"> "станом на " &amp; F1 &amp; " року"</f>
        <v>станом на 01.10.2023 року</v>
      </c>
    </row>
    <row r="8" spans="2:87" x14ac:dyDescent="0.3">
      <c r="E8" t="str">
        <f>ClDSOutBlOption_InstName</f>
        <v>АКЦІОНЕРНЕ ТОВАРИСТВО 'КОМЕРЦІЙНИЙ БАНК 'ГЛОБУС</v>
      </c>
    </row>
    <row r="9" spans="2:87" x14ac:dyDescent="0.3">
      <c r="E9" s="14" t="s">
        <v>47</v>
      </c>
      <c r="F9" s="15">
        <f>CLSInSimple_MFO</f>
        <v>380526</v>
      </c>
    </row>
    <row r="10" spans="2:87" x14ac:dyDescent="0.3">
      <c r="CI10" s="12" t="s">
        <v>46</v>
      </c>
    </row>
    <row r="11" spans="2:87" ht="21" customHeight="1" x14ac:dyDescent="0.3">
      <c r="E11" s="26" t="s">
        <v>1</v>
      </c>
      <c r="F11" s="29" t="s">
        <v>2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32" t="s">
        <v>3</v>
      </c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4"/>
      <c r="BL11" s="32" t="s">
        <v>4</v>
      </c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4"/>
      <c r="CF11" s="40" t="s">
        <v>5</v>
      </c>
      <c r="CG11" s="41"/>
      <c r="CH11" s="22" t="s">
        <v>48</v>
      </c>
      <c r="CI11" s="23"/>
    </row>
    <row r="12" spans="2:87" ht="96" customHeight="1" x14ac:dyDescent="0.3">
      <c r="E12" s="27"/>
      <c r="F12" s="35" t="s">
        <v>6</v>
      </c>
      <c r="G12" s="35"/>
      <c r="H12" s="36" t="s">
        <v>7</v>
      </c>
      <c r="I12" s="37"/>
      <c r="J12" s="36" t="s">
        <v>8</v>
      </c>
      <c r="K12" s="37"/>
      <c r="L12" s="36" t="s">
        <v>9</v>
      </c>
      <c r="M12" s="37"/>
      <c r="N12" s="38" t="s">
        <v>10</v>
      </c>
      <c r="O12" s="39"/>
      <c r="P12" s="38" t="s">
        <v>11</v>
      </c>
      <c r="Q12" s="39"/>
      <c r="R12" s="38" t="s">
        <v>12</v>
      </c>
      <c r="S12" s="39"/>
      <c r="T12" s="38" t="s">
        <v>13</v>
      </c>
      <c r="U12" s="39"/>
      <c r="V12" s="38" t="s">
        <v>14</v>
      </c>
      <c r="W12" s="39"/>
      <c r="X12" s="36" t="s">
        <v>15</v>
      </c>
      <c r="Y12" s="37"/>
      <c r="Z12" s="38" t="s">
        <v>16</v>
      </c>
      <c r="AA12" s="39"/>
      <c r="AB12" s="38" t="s">
        <v>17</v>
      </c>
      <c r="AC12" s="39"/>
      <c r="AD12" s="38" t="s">
        <v>18</v>
      </c>
      <c r="AE12" s="39"/>
      <c r="AF12" s="38" t="s">
        <v>19</v>
      </c>
      <c r="AG12" s="39"/>
      <c r="AH12" s="36" t="s">
        <v>20</v>
      </c>
      <c r="AI12" s="37"/>
      <c r="AJ12" s="38" t="s">
        <v>21</v>
      </c>
      <c r="AK12" s="39"/>
      <c r="AL12" s="38" t="s">
        <v>22</v>
      </c>
      <c r="AM12" s="39"/>
      <c r="AN12" s="36" t="s">
        <v>23</v>
      </c>
      <c r="AO12" s="37"/>
      <c r="AP12" s="38" t="s">
        <v>24</v>
      </c>
      <c r="AQ12" s="39"/>
      <c r="AR12" s="36" t="s">
        <v>25</v>
      </c>
      <c r="AS12" s="37"/>
      <c r="AT12" s="36" t="s">
        <v>26</v>
      </c>
      <c r="AU12" s="37"/>
      <c r="AV12" s="36" t="s">
        <v>27</v>
      </c>
      <c r="AW12" s="37"/>
      <c r="AX12" s="38" t="s">
        <v>28</v>
      </c>
      <c r="AY12" s="39"/>
      <c r="AZ12" s="36" t="s">
        <v>29</v>
      </c>
      <c r="BA12" s="37"/>
      <c r="BB12" s="38" t="s">
        <v>30</v>
      </c>
      <c r="BC12" s="39"/>
      <c r="BD12" s="36" t="s">
        <v>31</v>
      </c>
      <c r="BE12" s="37"/>
      <c r="BF12" s="38" t="s">
        <v>32</v>
      </c>
      <c r="BG12" s="39"/>
      <c r="BH12" s="36" t="s">
        <v>33</v>
      </c>
      <c r="BI12" s="37"/>
      <c r="BJ12" s="44" t="s">
        <v>34</v>
      </c>
      <c r="BK12" s="45"/>
      <c r="BL12" s="46" t="s">
        <v>35</v>
      </c>
      <c r="BM12" s="46"/>
      <c r="BN12" s="35" t="s">
        <v>36</v>
      </c>
      <c r="BO12" s="35"/>
      <c r="BP12" s="35" t="s">
        <v>37</v>
      </c>
      <c r="BQ12" s="35"/>
      <c r="BR12" s="46" t="s">
        <v>38</v>
      </c>
      <c r="BS12" s="46"/>
      <c r="BT12" s="35" t="s">
        <v>19</v>
      </c>
      <c r="BU12" s="35"/>
      <c r="BV12" s="35" t="s">
        <v>39</v>
      </c>
      <c r="BW12" s="35"/>
      <c r="BX12" s="35" t="s">
        <v>40</v>
      </c>
      <c r="BY12" s="35"/>
      <c r="BZ12" s="35" t="s">
        <v>41</v>
      </c>
      <c r="CA12" s="35"/>
      <c r="CB12" s="46" t="s">
        <v>42</v>
      </c>
      <c r="CC12" s="46"/>
      <c r="CD12" s="35" t="s">
        <v>43</v>
      </c>
      <c r="CE12" s="35"/>
      <c r="CF12" s="42"/>
      <c r="CG12" s="43"/>
      <c r="CH12" s="24"/>
      <c r="CI12" s="25"/>
    </row>
    <row r="13" spans="2:87" ht="25.5" customHeight="1" x14ac:dyDescent="0.3">
      <c r="E13" s="28"/>
      <c r="F13" s="5" t="s">
        <v>44</v>
      </c>
      <c r="G13" s="5" t="s">
        <v>45</v>
      </c>
      <c r="H13" s="5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5" t="s">
        <v>44</v>
      </c>
      <c r="Q13" s="5" t="s">
        <v>45</v>
      </c>
      <c r="R13" s="5" t="s">
        <v>44</v>
      </c>
      <c r="S13" s="5" t="s">
        <v>45</v>
      </c>
      <c r="T13" s="5" t="s">
        <v>44</v>
      </c>
      <c r="U13" s="5" t="s">
        <v>45</v>
      </c>
      <c r="V13" s="5" t="s">
        <v>44</v>
      </c>
      <c r="W13" s="5" t="s">
        <v>45</v>
      </c>
      <c r="X13" s="5" t="s">
        <v>44</v>
      </c>
      <c r="Y13" s="5" t="s">
        <v>45</v>
      </c>
      <c r="Z13" s="5" t="s">
        <v>44</v>
      </c>
      <c r="AA13" s="5" t="s">
        <v>45</v>
      </c>
      <c r="AB13" s="5" t="s">
        <v>44</v>
      </c>
      <c r="AC13" s="5" t="s">
        <v>45</v>
      </c>
      <c r="AD13" s="5" t="s">
        <v>44</v>
      </c>
      <c r="AE13" s="5" t="s">
        <v>45</v>
      </c>
      <c r="AF13" s="5" t="s">
        <v>44</v>
      </c>
      <c r="AG13" s="5" t="s">
        <v>45</v>
      </c>
      <c r="AH13" s="5" t="s">
        <v>44</v>
      </c>
      <c r="AI13" s="5" t="s">
        <v>45</v>
      </c>
      <c r="AJ13" s="5" t="s">
        <v>44</v>
      </c>
      <c r="AK13" s="5" t="s">
        <v>45</v>
      </c>
      <c r="AL13" s="5" t="s">
        <v>44</v>
      </c>
      <c r="AM13" s="5" t="s">
        <v>45</v>
      </c>
      <c r="AN13" s="5" t="s">
        <v>44</v>
      </c>
      <c r="AO13" s="5" t="s">
        <v>45</v>
      </c>
      <c r="AP13" s="5" t="s">
        <v>44</v>
      </c>
      <c r="AQ13" s="5" t="s">
        <v>45</v>
      </c>
      <c r="AR13" s="5" t="s">
        <v>44</v>
      </c>
      <c r="AS13" s="5" t="s">
        <v>45</v>
      </c>
      <c r="AT13" s="5" t="s">
        <v>44</v>
      </c>
      <c r="AU13" s="5" t="s">
        <v>45</v>
      </c>
      <c r="AV13" s="5" t="s">
        <v>44</v>
      </c>
      <c r="AW13" s="5" t="s">
        <v>45</v>
      </c>
      <c r="AX13" s="5" t="s">
        <v>44</v>
      </c>
      <c r="AY13" s="5" t="s">
        <v>45</v>
      </c>
      <c r="AZ13" s="5" t="s">
        <v>44</v>
      </c>
      <c r="BA13" s="5" t="s">
        <v>45</v>
      </c>
      <c r="BB13" s="5" t="s">
        <v>44</v>
      </c>
      <c r="BC13" s="5" t="s">
        <v>45</v>
      </c>
      <c r="BD13" s="8" t="s">
        <v>44</v>
      </c>
      <c r="BE13" s="8" t="s">
        <v>45</v>
      </c>
      <c r="BF13" s="5" t="s">
        <v>44</v>
      </c>
      <c r="BG13" s="5" t="s">
        <v>45</v>
      </c>
      <c r="BH13" s="5" t="s">
        <v>44</v>
      </c>
      <c r="BI13" s="5" t="s">
        <v>45</v>
      </c>
      <c r="BJ13" s="5" t="s">
        <v>44</v>
      </c>
      <c r="BK13" s="5" t="s">
        <v>45</v>
      </c>
      <c r="BL13" s="5" t="s">
        <v>44</v>
      </c>
      <c r="BM13" s="5" t="s">
        <v>45</v>
      </c>
      <c r="BN13" s="5" t="s">
        <v>44</v>
      </c>
      <c r="BO13" s="5" t="s">
        <v>45</v>
      </c>
      <c r="BP13" s="5" t="s">
        <v>44</v>
      </c>
      <c r="BQ13" s="5" t="s">
        <v>45</v>
      </c>
      <c r="BR13" s="8" t="s">
        <v>44</v>
      </c>
      <c r="BS13" s="8" t="s">
        <v>45</v>
      </c>
      <c r="BT13" s="5" t="s">
        <v>44</v>
      </c>
      <c r="BU13" s="5" t="s">
        <v>45</v>
      </c>
      <c r="BV13" s="5" t="s">
        <v>44</v>
      </c>
      <c r="BW13" s="5" t="s">
        <v>45</v>
      </c>
      <c r="BX13" s="5" t="s">
        <v>44</v>
      </c>
      <c r="BY13" s="5" t="s">
        <v>45</v>
      </c>
      <c r="BZ13" s="5" t="s">
        <v>44</v>
      </c>
      <c r="CA13" s="5" t="s">
        <v>45</v>
      </c>
      <c r="CB13" s="5" t="s">
        <v>44</v>
      </c>
      <c r="CC13" s="5" t="s">
        <v>45</v>
      </c>
      <c r="CD13" s="5" t="s">
        <v>44</v>
      </c>
      <c r="CE13" s="5" t="s">
        <v>45</v>
      </c>
      <c r="CF13" s="10" t="s">
        <v>44</v>
      </c>
      <c r="CG13" s="10" t="s">
        <v>45</v>
      </c>
      <c r="CH13" s="10" t="s">
        <v>44</v>
      </c>
      <c r="CI13" s="10" t="s">
        <v>45</v>
      </c>
    </row>
    <row r="14" spans="2:87" ht="12.75" customHeight="1" x14ac:dyDescent="0.3">
      <c r="E14" s="9"/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9">
        <v>21</v>
      </c>
      <c r="Y14" s="9">
        <v>22</v>
      </c>
      <c r="Z14" s="9">
        <v>23</v>
      </c>
      <c r="AA14" s="9">
        <v>24</v>
      </c>
      <c r="AB14" s="9">
        <v>25</v>
      </c>
      <c r="AC14" s="9">
        <v>26</v>
      </c>
      <c r="AD14" s="9">
        <v>27</v>
      </c>
      <c r="AE14" s="9">
        <v>28</v>
      </c>
      <c r="AF14" s="9">
        <v>29</v>
      </c>
      <c r="AG14" s="9">
        <v>30</v>
      </c>
      <c r="AH14" s="9">
        <v>31</v>
      </c>
      <c r="AI14" s="9">
        <v>32</v>
      </c>
      <c r="AJ14" s="9">
        <v>33</v>
      </c>
      <c r="AK14" s="9">
        <v>34</v>
      </c>
      <c r="AL14" s="9">
        <v>35</v>
      </c>
      <c r="AM14" s="9">
        <v>36</v>
      </c>
      <c r="AN14" s="9">
        <v>37</v>
      </c>
      <c r="AO14" s="9">
        <v>38</v>
      </c>
      <c r="AP14" s="9">
        <v>39</v>
      </c>
      <c r="AQ14" s="9">
        <v>40</v>
      </c>
      <c r="AR14" s="9">
        <v>41</v>
      </c>
      <c r="AS14" s="9">
        <v>42</v>
      </c>
      <c r="AT14" s="9">
        <v>43</v>
      </c>
      <c r="AU14" s="9">
        <v>44</v>
      </c>
      <c r="AV14" s="9">
        <v>45</v>
      </c>
      <c r="AW14" s="9">
        <v>46</v>
      </c>
      <c r="AX14" s="9">
        <v>47</v>
      </c>
      <c r="AY14" s="9">
        <v>48</v>
      </c>
      <c r="AZ14" s="9">
        <v>49</v>
      </c>
      <c r="BA14" s="9">
        <v>50</v>
      </c>
      <c r="BB14" s="9">
        <v>51</v>
      </c>
      <c r="BC14" s="9">
        <v>52</v>
      </c>
      <c r="BD14" s="9">
        <v>53</v>
      </c>
      <c r="BE14" s="9">
        <v>54</v>
      </c>
      <c r="BF14" s="9">
        <v>55</v>
      </c>
      <c r="BG14" s="9">
        <v>56</v>
      </c>
      <c r="BH14" s="9">
        <v>57</v>
      </c>
      <c r="BI14" s="9">
        <v>58</v>
      </c>
      <c r="BJ14" s="9">
        <v>59</v>
      </c>
      <c r="BK14" s="9">
        <v>60</v>
      </c>
      <c r="BL14" s="9">
        <v>61</v>
      </c>
      <c r="BM14" s="9">
        <v>62</v>
      </c>
      <c r="BN14" s="9">
        <v>63</v>
      </c>
      <c r="BO14" s="9">
        <v>64</v>
      </c>
      <c r="BP14" s="9">
        <v>65</v>
      </c>
      <c r="BQ14" s="9">
        <v>66</v>
      </c>
      <c r="BR14" s="9">
        <v>67</v>
      </c>
      <c r="BS14" s="9">
        <v>68</v>
      </c>
      <c r="BT14" s="9">
        <v>69</v>
      </c>
      <c r="BU14" s="9">
        <v>70</v>
      </c>
      <c r="BV14" s="9">
        <v>71</v>
      </c>
      <c r="BW14" s="9">
        <v>72</v>
      </c>
      <c r="BX14" s="9">
        <v>73</v>
      </c>
      <c r="BY14" s="9">
        <v>74</v>
      </c>
      <c r="BZ14" s="9">
        <v>75</v>
      </c>
      <c r="CA14" s="9">
        <v>76</v>
      </c>
      <c r="CB14" s="9">
        <v>77</v>
      </c>
      <c r="CC14" s="9">
        <v>78</v>
      </c>
      <c r="CD14" s="9">
        <v>79</v>
      </c>
      <c r="CE14" s="9">
        <v>80</v>
      </c>
      <c r="CF14" s="11">
        <v>81</v>
      </c>
      <c r="CG14" s="11">
        <v>82</v>
      </c>
      <c r="CH14" s="16">
        <v>83</v>
      </c>
      <c r="CI14" s="16">
        <v>84</v>
      </c>
    </row>
    <row r="15" spans="2:87" ht="12.75" customHeight="1" x14ac:dyDescent="0.3">
      <c r="B15" s="2">
        <v>45169</v>
      </c>
      <c r="C15" s="1" t="s">
        <v>60</v>
      </c>
      <c r="D15" s="2">
        <v>45170</v>
      </c>
      <c r="E15" s="13">
        <f t="shared" ref="E15" si="0">IF(C15="1",$F$1,D15)</f>
        <v>45170</v>
      </c>
      <c r="F15" s="18">
        <v>215017000</v>
      </c>
      <c r="G15" s="18">
        <v>102163000</v>
      </c>
      <c r="H15" s="18">
        <v>152101000</v>
      </c>
      <c r="I15" s="18">
        <v>0</v>
      </c>
      <c r="J15" s="18">
        <v>3036191000</v>
      </c>
      <c r="K15" s="18">
        <v>58985000</v>
      </c>
      <c r="L15" s="18"/>
      <c r="M15" s="18">
        <v>0</v>
      </c>
      <c r="N15" s="18">
        <v>3182000000</v>
      </c>
      <c r="O15" s="18">
        <v>0</v>
      </c>
      <c r="P15" s="18"/>
      <c r="Q15" s="18">
        <v>0</v>
      </c>
      <c r="R15" s="18"/>
      <c r="S15" s="18"/>
      <c r="T15" s="18"/>
      <c r="U15" s="18"/>
      <c r="V15" s="18"/>
      <c r="W15" s="18"/>
      <c r="X15" s="18">
        <v>388768000</v>
      </c>
      <c r="Y15" s="18">
        <v>0</v>
      </c>
      <c r="Z15" s="18">
        <v>6196491000</v>
      </c>
      <c r="AA15" s="18">
        <v>161106000</v>
      </c>
      <c r="AB15" s="18">
        <v>94511000</v>
      </c>
      <c r="AC15" s="18">
        <v>20786000</v>
      </c>
      <c r="AD15" s="18">
        <v>1075315000</v>
      </c>
      <c r="AE15" s="18">
        <v>65604000</v>
      </c>
      <c r="AF15" s="18">
        <v>20009000</v>
      </c>
      <c r="AG15" s="18"/>
      <c r="AH15" s="18"/>
      <c r="AI15" s="18"/>
      <c r="AJ15" s="18">
        <v>137771000</v>
      </c>
      <c r="AK15" s="18">
        <v>26772000</v>
      </c>
      <c r="AL15" s="18"/>
      <c r="AM15" s="18"/>
      <c r="AN15" s="18"/>
      <c r="AO15" s="18"/>
      <c r="AP15" s="18"/>
      <c r="AQ15" s="18"/>
      <c r="AR15" s="18">
        <v>687000</v>
      </c>
      <c r="AS15" s="18">
        <v>687000</v>
      </c>
      <c r="AT15" s="18"/>
      <c r="AU15" s="18"/>
      <c r="AV15" s="18">
        <v>38739000</v>
      </c>
      <c r="AW15" s="18">
        <v>729000</v>
      </c>
      <c r="AX15" s="18">
        <v>37132000</v>
      </c>
      <c r="AY15" s="18">
        <v>33119000</v>
      </c>
      <c r="AZ15" s="18">
        <v>27787000</v>
      </c>
      <c r="BA15" s="18">
        <v>27787000</v>
      </c>
      <c r="BB15" s="18">
        <v>134943000</v>
      </c>
      <c r="BC15" s="18">
        <v>123364000</v>
      </c>
      <c r="BD15" s="18"/>
      <c r="BE15" s="18"/>
      <c r="BF15" s="18"/>
      <c r="BG15" s="18"/>
      <c r="BH15" s="18"/>
      <c r="BI15" s="18"/>
      <c r="BJ15" s="18">
        <v>1516644000</v>
      </c>
      <c r="BK15" s="18">
        <v>291032000</v>
      </c>
      <c r="BL15" s="18">
        <v>13883000</v>
      </c>
      <c r="BM15" s="18"/>
      <c r="BN15" s="18">
        <v>24313000</v>
      </c>
      <c r="BO15" s="18">
        <v>453000</v>
      </c>
      <c r="BP15" s="18"/>
      <c r="BQ15" s="18"/>
      <c r="BR15" s="18"/>
      <c r="BS15" s="18"/>
      <c r="BT15" s="18">
        <v>437764000</v>
      </c>
      <c r="BU15" s="18">
        <v>432724000</v>
      </c>
      <c r="BV15" s="18">
        <v>42884000</v>
      </c>
      <c r="BW15" s="18">
        <v>64000</v>
      </c>
      <c r="BX15" s="18"/>
      <c r="BY15" s="18"/>
      <c r="BZ15" s="18">
        <v>27920000</v>
      </c>
      <c r="CA15" s="18">
        <v>27853000</v>
      </c>
      <c r="CB15" s="18">
        <v>7529000</v>
      </c>
      <c r="CC15" s="18">
        <v>241000</v>
      </c>
      <c r="CD15" s="18">
        <v>554294000</v>
      </c>
      <c r="CE15" s="18">
        <v>461335000</v>
      </c>
      <c r="CF15" s="18">
        <v>962351000</v>
      </c>
      <c r="CG15" s="18">
        <v>72758000</v>
      </c>
      <c r="CH15" s="17">
        <v>643.89110000000005</v>
      </c>
      <c r="CI15" s="17">
        <v>221.4265</v>
      </c>
    </row>
    <row r="16" spans="2:87" ht="15" customHeight="1" x14ac:dyDescent="0.3">
      <c r="B16" s="2">
        <v>45170</v>
      </c>
      <c r="C16" s="1" t="s">
        <v>60</v>
      </c>
      <c r="D16" s="2">
        <v>45171</v>
      </c>
      <c r="E16" s="13">
        <f t="shared" ref="E16:E37" si="1">IF(C16="1",$F$1,D16)</f>
        <v>45171</v>
      </c>
      <c r="F16" s="18">
        <v>176067290.38999999</v>
      </c>
      <c r="G16" s="18">
        <v>103266391.69</v>
      </c>
      <c r="H16" s="18">
        <v>229884270.62</v>
      </c>
      <c r="I16" s="18">
        <v>0</v>
      </c>
      <c r="J16" s="18">
        <v>3019503440.9699998</v>
      </c>
      <c r="K16" s="18">
        <v>42529281.799999997</v>
      </c>
      <c r="L16" s="18"/>
      <c r="M16" s="18">
        <v>0</v>
      </c>
      <c r="N16" s="18">
        <v>3097000000</v>
      </c>
      <c r="O16" s="18">
        <v>0</v>
      </c>
      <c r="P16" s="18"/>
      <c r="Q16" s="18">
        <v>0</v>
      </c>
      <c r="R16" s="18"/>
      <c r="S16" s="18"/>
      <c r="T16" s="18"/>
      <c r="U16" s="18"/>
      <c r="V16" s="18"/>
      <c r="W16" s="18"/>
      <c r="X16" s="18">
        <v>388768407.56999999</v>
      </c>
      <c r="Y16" s="18">
        <v>0</v>
      </c>
      <c r="Z16" s="18">
        <v>6133636965.8500004</v>
      </c>
      <c r="AA16" s="18">
        <v>145753177.33000001</v>
      </c>
      <c r="AB16" s="18">
        <v>75579176.879999995</v>
      </c>
      <c r="AC16" s="18">
        <v>20452470.579999998</v>
      </c>
      <c r="AD16" s="18">
        <v>1044956762.72</v>
      </c>
      <c r="AE16" s="18">
        <v>63731877.810000002</v>
      </c>
      <c r="AF16" s="18"/>
      <c r="AG16" s="18"/>
      <c r="AH16" s="18"/>
      <c r="AI16" s="18"/>
      <c r="AJ16" s="18">
        <v>133444923.5</v>
      </c>
      <c r="AK16" s="18">
        <v>26766563.879999999</v>
      </c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>
        <v>37693137.399999999</v>
      </c>
      <c r="AW16" s="18">
        <v>728442.31</v>
      </c>
      <c r="AX16" s="18">
        <v>58474686.130000003</v>
      </c>
      <c r="AY16" s="18">
        <v>54548056.270000003</v>
      </c>
      <c r="AZ16" s="18">
        <v>75117.649999999994</v>
      </c>
      <c r="BA16" s="18"/>
      <c r="BB16" s="18">
        <v>79248106.590000004</v>
      </c>
      <c r="BC16" s="18">
        <v>71644749.170000002</v>
      </c>
      <c r="BD16" s="18"/>
      <c r="BE16" s="18"/>
      <c r="BF16" s="18"/>
      <c r="BG16" s="18"/>
      <c r="BH16" s="18"/>
      <c r="BI16" s="18"/>
      <c r="BJ16" s="18">
        <v>1375379900.5899999</v>
      </c>
      <c r="BK16" s="18">
        <v>230056338.52000001</v>
      </c>
      <c r="BL16" s="18">
        <v>12737913.74</v>
      </c>
      <c r="BM16" s="18"/>
      <c r="BN16" s="18">
        <v>20350801.510000002</v>
      </c>
      <c r="BO16" s="18">
        <v>452895.58</v>
      </c>
      <c r="BP16" s="18"/>
      <c r="BQ16" s="18"/>
      <c r="BR16" s="18"/>
      <c r="BS16" s="18"/>
      <c r="BT16" s="18">
        <v>407317380.33999997</v>
      </c>
      <c r="BU16" s="18">
        <v>381890992.29000002</v>
      </c>
      <c r="BV16" s="18">
        <v>27152835.149999999</v>
      </c>
      <c r="BW16" s="18">
        <v>63791.73</v>
      </c>
      <c r="BX16" s="18"/>
      <c r="BY16" s="18"/>
      <c r="BZ16" s="18">
        <v>18667731.050000001</v>
      </c>
      <c r="CA16" s="18">
        <v>18284300</v>
      </c>
      <c r="CB16" s="18">
        <v>13053507.539999999</v>
      </c>
      <c r="CC16" s="18">
        <v>777668.22</v>
      </c>
      <c r="CD16" s="18">
        <v>499280169.32999998</v>
      </c>
      <c r="CE16" s="18">
        <v>401469647.81999999</v>
      </c>
      <c r="CF16" s="18">
        <v>876099731.25999999</v>
      </c>
      <c r="CG16" s="18">
        <v>57514084.630000003</v>
      </c>
      <c r="CH16" s="17">
        <v>700.10720000000003</v>
      </c>
      <c r="CI16" s="17">
        <v>253.42169999999999</v>
      </c>
    </row>
    <row r="17" spans="2:87" ht="15" customHeight="1" x14ac:dyDescent="0.3">
      <c r="B17" s="2">
        <v>45173</v>
      </c>
      <c r="C17" s="1" t="s">
        <v>60</v>
      </c>
      <c r="D17" s="2">
        <v>45174</v>
      </c>
      <c r="E17" s="13">
        <f t="shared" si="1"/>
        <v>45174</v>
      </c>
      <c r="F17" s="18">
        <v>184778723.21000001</v>
      </c>
      <c r="G17" s="18">
        <v>104506537.51000001</v>
      </c>
      <c r="H17" s="18">
        <v>191232129.37</v>
      </c>
      <c r="I17" s="18">
        <v>0</v>
      </c>
      <c r="J17" s="18">
        <v>3273248224.3699999</v>
      </c>
      <c r="K17" s="18">
        <v>28413802.199999999</v>
      </c>
      <c r="L17" s="18"/>
      <c r="M17" s="18">
        <v>0</v>
      </c>
      <c r="N17" s="18">
        <v>3157000000</v>
      </c>
      <c r="O17" s="18">
        <v>0</v>
      </c>
      <c r="P17" s="18"/>
      <c r="Q17" s="18">
        <v>0</v>
      </c>
      <c r="R17" s="18"/>
      <c r="S17" s="18"/>
      <c r="T17" s="18"/>
      <c r="U17" s="18"/>
      <c r="V17" s="18"/>
      <c r="W17" s="18"/>
      <c r="X17" s="18">
        <v>388768407.56999999</v>
      </c>
      <c r="Y17" s="18">
        <v>0</v>
      </c>
      <c r="Z17" s="18">
        <v>6417441075.54</v>
      </c>
      <c r="AA17" s="18">
        <v>132877878.27</v>
      </c>
      <c r="AB17" s="18">
        <v>74604005.969999999</v>
      </c>
      <c r="AC17" s="18">
        <v>20639054.379999999</v>
      </c>
      <c r="AD17" s="18">
        <v>1120918133.3199999</v>
      </c>
      <c r="AE17" s="18">
        <v>65087674.090000004</v>
      </c>
      <c r="AF17" s="18"/>
      <c r="AG17" s="18"/>
      <c r="AH17" s="18"/>
      <c r="AI17" s="18"/>
      <c r="AJ17" s="18">
        <v>146411874.84</v>
      </c>
      <c r="AK17" s="18">
        <v>32265693.370000001</v>
      </c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>
        <v>46780890.530000001</v>
      </c>
      <c r="AW17" s="18">
        <v>4343044.47</v>
      </c>
      <c r="AX17" s="18">
        <v>38470124.770000003</v>
      </c>
      <c r="AY17" s="18">
        <v>34215265.159999996</v>
      </c>
      <c r="AZ17" s="18">
        <v>4430633.7</v>
      </c>
      <c r="BA17" s="18">
        <v>3748811.74</v>
      </c>
      <c r="BB17" s="18">
        <v>56472859.700000003</v>
      </c>
      <c r="BC17" s="18">
        <v>50312610.609999999</v>
      </c>
      <c r="BD17" s="18"/>
      <c r="BE17" s="18"/>
      <c r="BF17" s="18"/>
      <c r="BG17" s="18"/>
      <c r="BH17" s="18"/>
      <c r="BI17" s="18"/>
      <c r="BJ17" s="18">
        <v>1432244536.8599999</v>
      </c>
      <c r="BK17" s="18">
        <v>201586876.63</v>
      </c>
      <c r="BL17" s="18">
        <v>12791498.310000001</v>
      </c>
      <c r="BM17" s="18"/>
      <c r="BN17" s="18">
        <v>20878674.109999999</v>
      </c>
      <c r="BO17" s="18">
        <v>452264.92</v>
      </c>
      <c r="BP17" s="18"/>
      <c r="BQ17" s="18"/>
      <c r="BR17" s="18"/>
      <c r="BS17" s="18"/>
      <c r="BT17" s="18">
        <v>388616569.11000001</v>
      </c>
      <c r="BU17" s="18">
        <v>379793273.38999999</v>
      </c>
      <c r="BV17" s="18">
        <v>27152835.149999999</v>
      </c>
      <c r="BW17" s="18">
        <v>63791.73</v>
      </c>
      <c r="BX17" s="18"/>
      <c r="BY17" s="18"/>
      <c r="BZ17" s="18">
        <v>4694907.3600000003</v>
      </c>
      <c r="CA17" s="18">
        <v>3764099.5</v>
      </c>
      <c r="CB17" s="18">
        <v>9735016.2200000007</v>
      </c>
      <c r="CC17" s="18">
        <v>135402.03</v>
      </c>
      <c r="CD17" s="18">
        <v>463869500.25999999</v>
      </c>
      <c r="CE17" s="18">
        <v>384208831.56999999</v>
      </c>
      <c r="CF17" s="18">
        <v>968375036.60000002</v>
      </c>
      <c r="CG17" s="18">
        <v>50396719.159999996</v>
      </c>
      <c r="CH17" s="17">
        <v>662.702</v>
      </c>
      <c r="CI17" s="17">
        <v>263.66370000000001</v>
      </c>
    </row>
    <row r="18" spans="2:87" ht="15" customHeight="1" x14ac:dyDescent="0.3">
      <c r="B18" s="2">
        <v>45174</v>
      </c>
      <c r="C18" s="1" t="s">
        <v>60</v>
      </c>
      <c r="D18" s="2">
        <v>45175</v>
      </c>
      <c r="E18" s="13">
        <f t="shared" si="1"/>
        <v>45175</v>
      </c>
      <c r="F18" s="18">
        <v>193183892.31</v>
      </c>
      <c r="G18" s="18">
        <v>100971818.31</v>
      </c>
      <c r="H18" s="18">
        <v>258195966.53</v>
      </c>
      <c r="I18" s="18">
        <v>0</v>
      </c>
      <c r="J18" s="18">
        <v>2962755543.6700001</v>
      </c>
      <c r="K18" s="18">
        <v>28413802.199999999</v>
      </c>
      <c r="L18" s="18"/>
      <c r="M18" s="18">
        <v>0</v>
      </c>
      <c r="N18" s="18">
        <v>2942000000</v>
      </c>
      <c r="O18" s="18">
        <v>0</v>
      </c>
      <c r="P18" s="18"/>
      <c r="Q18" s="18">
        <v>0</v>
      </c>
      <c r="R18" s="18"/>
      <c r="S18" s="18"/>
      <c r="T18" s="18"/>
      <c r="U18" s="18"/>
      <c r="V18" s="18"/>
      <c r="W18" s="18"/>
      <c r="X18" s="18">
        <v>388768407.56999999</v>
      </c>
      <c r="Y18" s="18">
        <v>0</v>
      </c>
      <c r="Z18" s="18">
        <v>5967317525.4200001</v>
      </c>
      <c r="AA18" s="18">
        <v>129343283.39</v>
      </c>
      <c r="AB18" s="18">
        <v>74885691.310000002</v>
      </c>
      <c r="AC18" s="18">
        <v>20588110.210000001</v>
      </c>
      <c r="AD18" s="18">
        <v>946967163.38999999</v>
      </c>
      <c r="AE18" s="18">
        <v>70006683.530000001</v>
      </c>
      <c r="AF18" s="18"/>
      <c r="AG18" s="18"/>
      <c r="AH18" s="18"/>
      <c r="AI18" s="18"/>
      <c r="AJ18" s="18">
        <v>134804139.55000001</v>
      </c>
      <c r="AK18" s="18">
        <v>32252307.350000001</v>
      </c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>
        <v>47154660.299999997</v>
      </c>
      <c r="AW18" s="18">
        <v>4330706.32</v>
      </c>
      <c r="AX18" s="18">
        <v>43065863.32</v>
      </c>
      <c r="AY18" s="18">
        <v>39434182.909999996</v>
      </c>
      <c r="AZ18" s="18">
        <v>627315.31000000006</v>
      </c>
      <c r="BA18" s="18"/>
      <c r="BB18" s="18">
        <v>298823694.04000002</v>
      </c>
      <c r="BC18" s="18">
        <v>292368456.49000001</v>
      </c>
      <c r="BD18" s="18"/>
      <c r="BE18" s="18"/>
      <c r="BF18" s="18"/>
      <c r="BG18" s="18"/>
      <c r="BH18" s="18"/>
      <c r="BI18" s="18"/>
      <c r="BJ18" s="18">
        <v>1491222440.8499999</v>
      </c>
      <c r="BK18" s="18">
        <v>450177069.22000003</v>
      </c>
      <c r="BL18" s="18">
        <v>11800923.08</v>
      </c>
      <c r="BM18" s="18"/>
      <c r="BN18" s="18">
        <v>20660798.239999998</v>
      </c>
      <c r="BO18" s="18">
        <v>238691.3</v>
      </c>
      <c r="BP18" s="18"/>
      <c r="BQ18" s="18"/>
      <c r="BR18" s="18"/>
      <c r="BS18" s="18"/>
      <c r="BT18" s="18">
        <v>401287610.16000003</v>
      </c>
      <c r="BU18" s="18">
        <v>393541503.06999999</v>
      </c>
      <c r="BV18" s="18">
        <v>27152835.149999999</v>
      </c>
      <c r="BW18" s="18">
        <v>63791.73</v>
      </c>
      <c r="BX18" s="18"/>
      <c r="BY18" s="18"/>
      <c r="BZ18" s="18">
        <v>211507683.06</v>
      </c>
      <c r="CA18" s="18">
        <v>210269450</v>
      </c>
      <c r="CB18" s="18">
        <v>10130660.369999999</v>
      </c>
      <c r="CC18" s="18">
        <v>257356.36</v>
      </c>
      <c r="CD18" s="18">
        <v>682540510.05999994</v>
      </c>
      <c r="CE18" s="18">
        <v>604370792.46000004</v>
      </c>
      <c r="CF18" s="18">
        <v>808681930.78999996</v>
      </c>
      <c r="CG18" s="18">
        <v>112544267.3</v>
      </c>
      <c r="CH18" s="17">
        <v>737.90660000000003</v>
      </c>
      <c r="CI18" s="17">
        <v>114.92659999999999</v>
      </c>
    </row>
    <row r="19" spans="2:87" ht="15" customHeight="1" x14ac:dyDescent="0.3">
      <c r="B19" s="2">
        <v>45175</v>
      </c>
      <c r="C19" s="1" t="s">
        <v>60</v>
      </c>
      <c r="D19" s="2">
        <v>45176</v>
      </c>
      <c r="E19" s="13">
        <f t="shared" si="1"/>
        <v>45176</v>
      </c>
      <c r="F19" s="18">
        <v>200504028.19</v>
      </c>
      <c r="G19" s="18">
        <v>107099979.29000001</v>
      </c>
      <c r="H19" s="18">
        <v>177305993.53999999</v>
      </c>
      <c r="I19" s="18">
        <v>0</v>
      </c>
      <c r="J19" s="18">
        <v>2978295498.6700001</v>
      </c>
      <c r="K19" s="18">
        <v>28413802.199999999</v>
      </c>
      <c r="L19" s="18"/>
      <c r="M19" s="18">
        <v>0</v>
      </c>
      <c r="N19" s="18">
        <v>2942000000</v>
      </c>
      <c r="O19" s="18">
        <v>0</v>
      </c>
      <c r="P19" s="18"/>
      <c r="Q19" s="18">
        <v>0</v>
      </c>
      <c r="R19" s="18">
        <v>36568600</v>
      </c>
      <c r="S19" s="18">
        <v>36568600</v>
      </c>
      <c r="T19" s="18"/>
      <c r="U19" s="18"/>
      <c r="V19" s="18"/>
      <c r="W19" s="18"/>
      <c r="X19" s="18">
        <v>388768407.56999999</v>
      </c>
      <c r="Y19" s="18">
        <v>0</v>
      </c>
      <c r="Z19" s="18">
        <v>5945856575.9499998</v>
      </c>
      <c r="AA19" s="18">
        <v>172040377.00999999</v>
      </c>
      <c r="AB19" s="18">
        <v>74814153.450000003</v>
      </c>
      <c r="AC19" s="18">
        <v>21037833.039999999</v>
      </c>
      <c r="AD19" s="18">
        <v>951607250.23000002</v>
      </c>
      <c r="AE19" s="18">
        <v>69191717.200000003</v>
      </c>
      <c r="AF19" s="18"/>
      <c r="AG19" s="18"/>
      <c r="AH19" s="18">
        <v>561.20000000000005</v>
      </c>
      <c r="AI19" s="18"/>
      <c r="AJ19" s="18">
        <v>153222446.19999999</v>
      </c>
      <c r="AK19" s="18">
        <v>32194860.93</v>
      </c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>
        <v>38739050.060000002</v>
      </c>
      <c r="AW19" s="18">
        <v>4306406.88</v>
      </c>
      <c r="AX19" s="18">
        <v>39003160.68</v>
      </c>
      <c r="AY19" s="18">
        <v>36163294.609999999</v>
      </c>
      <c r="AZ19" s="18">
        <v>290098.24</v>
      </c>
      <c r="BA19" s="18"/>
      <c r="BB19" s="18">
        <v>61840458.390000001</v>
      </c>
      <c r="BC19" s="18">
        <v>56993607.420000002</v>
      </c>
      <c r="BD19" s="18"/>
      <c r="BE19" s="18"/>
      <c r="BF19" s="18"/>
      <c r="BG19" s="18"/>
      <c r="BH19" s="18"/>
      <c r="BI19" s="18"/>
      <c r="BJ19" s="18">
        <v>1265307121.05</v>
      </c>
      <c r="BK19" s="18">
        <v>211286844.58000001</v>
      </c>
      <c r="BL19" s="18">
        <v>11036973.26</v>
      </c>
      <c r="BM19" s="18"/>
      <c r="BN19" s="18">
        <v>16514159.59</v>
      </c>
      <c r="BO19" s="18"/>
      <c r="BP19" s="18"/>
      <c r="BQ19" s="18"/>
      <c r="BR19" s="18"/>
      <c r="BS19" s="18"/>
      <c r="BT19" s="18">
        <v>411850334.52999997</v>
      </c>
      <c r="BU19" s="18">
        <v>405340281.56</v>
      </c>
      <c r="BV19" s="18">
        <v>27152835.149999999</v>
      </c>
      <c r="BW19" s="18">
        <v>63791.73</v>
      </c>
      <c r="BX19" s="18"/>
      <c r="BY19" s="18"/>
      <c r="BZ19" s="18">
        <v>247407.73</v>
      </c>
      <c r="CA19" s="18"/>
      <c r="CB19" s="18">
        <v>15984607.800000001</v>
      </c>
      <c r="CC19" s="18">
        <v>6961558.2199999997</v>
      </c>
      <c r="CD19" s="18">
        <v>482786318.06</v>
      </c>
      <c r="CE19" s="18">
        <v>412365631.50999999</v>
      </c>
      <c r="CF19" s="18">
        <v>782520802.99000001</v>
      </c>
      <c r="CG19" s="18">
        <v>52821711.140000001</v>
      </c>
      <c r="CH19" s="17">
        <v>759.83370000000002</v>
      </c>
      <c r="CI19" s="17">
        <v>325.70010000000002</v>
      </c>
    </row>
    <row r="20" spans="2:87" ht="15" customHeight="1" x14ac:dyDescent="0.3">
      <c r="B20" s="2">
        <v>45176</v>
      </c>
      <c r="C20" s="1" t="s">
        <v>60</v>
      </c>
      <c r="D20" s="2">
        <v>45177</v>
      </c>
      <c r="E20" s="13">
        <f t="shared" si="1"/>
        <v>45177</v>
      </c>
      <c r="F20" s="18">
        <v>195697404.77000001</v>
      </c>
      <c r="G20" s="18">
        <v>106137134.77</v>
      </c>
      <c r="H20" s="18">
        <v>57999304.909999996</v>
      </c>
      <c r="I20" s="18">
        <v>0</v>
      </c>
      <c r="J20" s="18">
        <v>3018274064.6700001</v>
      </c>
      <c r="K20" s="18">
        <v>28413802.199999999</v>
      </c>
      <c r="L20" s="18"/>
      <c r="M20" s="18">
        <v>0</v>
      </c>
      <c r="N20" s="18">
        <v>2942000000</v>
      </c>
      <c r="O20" s="18">
        <v>0</v>
      </c>
      <c r="P20" s="18"/>
      <c r="Q20" s="18">
        <v>0</v>
      </c>
      <c r="R20" s="18">
        <v>34884615.969999999</v>
      </c>
      <c r="S20" s="18">
        <v>34884615.969999999</v>
      </c>
      <c r="T20" s="18"/>
      <c r="U20" s="18"/>
      <c r="V20" s="18"/>
      <c r="W20" s="18"/>
      <c r="X20" s="18">
        <v>388768407.56999999</v>
      </c>
      <c r="Y20" s="18">
        <v>0</v>
      </c>
      <c r="Z20" s="18">
        <v>5860037998.1899996</v>
      </c>
      <c r="AA20" s="18">
        <v>169393700.78</v>
      </c>
      <c r="AB20" s="18">
        <v>75441346.810000002</v>
      </c>
      <c r="AC20" s="18">
        <v>20815621.550000001</v>
      </c>
      <c r="AD20" s="18">
        <v>942275690.84000003</v>
      </c>
      <c r="AE20" s="18">
        <v>83922643.900000006</v>
      </c>
      <c r="AF20" s="18"/>
      <c r="AG20" s="18"/>
      <c r="AH20" s="18"/>
      <c r="AI20" s="18"/>
      <c r="AJ20" s="18">
        <v>126921174.93000001</v>
      </c>
      <c r="AK20" s="18">
        <v>32198401.109999999</v>
      </c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>
        <v>37784416.119999997</v>
      </c>
      <c r="AW20" s="18">
        <v>4309669.9400000004</v>
      </c>
      <c r="AX20" s="18">
        <v>43142681.880000003</v>
      </c>
      <c r="AY20" s="18">
        <v>39768123.759999998</v>
      </c>
      <c r="AZ20" s="18">
        <v>81074561.430000007</v>
      </c>
      <c r="BA20" s="18"/>
      <c r="BB20" s="18">
        <v>47575102.420000002</v>
      </c>
      <c r="BC20" s="18">
        <v>42596460.310000002</v>
      </c>
      <c r="BD20" s="18"/>
      <c r="BE20" s="18"/>
      <c r="BF20" s="18"/>
      <c r="BG20" s="18"/>
      <c r="BH20" s="18"/>
      <c r="BI20" s="18"/>
      <c r="BJ20" s="18">
        <v>1295762301.4300001</v>
      </c>
      <c r="BK20" s="18">
        <v>210767429.47</v>
      </c>
      <c r="BL20" s="18">
        <v>9764135.3399999999</v>
      </c>
      <c r="BM20" s="18"/>
      <c r="BN20" s="18">
        <v>12364728.109999999</v>
      </c>
      <c r="BO20" s="18"/>
      <c r="BP20" s="18"/>
      <c r="BQ20" s="18"/>
      <c r="BR20" s="18"/>
      <c r="BS20" s="18"/>
      <c r="BT20" s="18">
        <v>318146539.62</v>
      </c>
      <c r="BU20" s="18">
        <v>312150825.22000003</v>
      </c>
      <c r="BV20" s="18">
        <v>27152835.149999999</v>
      </c>
      <c r="BW20" s="18">
        <v>63791.73</v>
      </c>
      <c r="BX20" s="18"/>
      <c r="BY20" s="18"/>
      <c r="BZ20" s="18">
        <v>81320237.900000006</v>
      </c>
      <c r="CA20" s="18">
        <v>80450920</v>
      </c>
      <c r="CB20" s="18">
        <v>9113822.4499999993</v>
      </c>
      <c r="CC20" s="18">
        <v>182952.71</v>
      </c>
      <c r="CD20" s="18">
        <v>457862298.56999999</v>
      </c>
      <c r="CE20" s="18">
        <v>392848489.66000003</v>
      </c>
      <c r="CF20" s="18">
        <v>837900002.86000001</v>
      </c>
      <c r="CG20" s="18">
        <v>52691857.369999997</v>
      </c>
      <c r="CH20" s="17">
        <v>699.37199999999996</v>
      </c>
      <c r="CI20" s="17">
        <v>321.47980000000001</v>
      </c>
    </row>
    <row r="21" spans="2:87" ht="15" customHeight="1" x14ac:dyDescent="0.3">
      <c r="B21" s="2">
        <v>45177</v>
      </c>
      <c r="C21" s="1" t="s">
        <v>60</v>
      </c>
      <c r="D21" s="2">
        <v>45178</v>
      </c>
      <c r="E21" s="13">
        <f t="shared" si="1"/>
        <v>45178</v>
      </c>
      <c r="F21" s="18">
        <v>185853843.84999999</v>
      </c>
      <c r="G21" s="18">
        <v>116079197.05</v>
      </c>
      <c r="H21" s="18">
        <v>295341577.18000001</v>
      </c>
      <c r="I21" s="18">
        <v>0</v>
      </c>
      <c r="J21" s="18">
        <v>2693909453.3699999</v>
      </c>
      <c r="K21" s="18">
        <v>987352.2</v>
      </c>
      <c r="L21" s="18"/>
      <c r="M21" s="18">
        <v>0</v>
      </c>
      <c r="N21" s="18">
        <v>3029000000</v>
      </c>
      <c r="O21" s="18">
        <v>0</v>
      </c>
      <c r="P21" s="18"/>
      <c r="Q21" s="18">
        <v>0</v>
      </c>
      <c r="R21" s="18">
        <v>34884615.969999999</v>
      </c>
      <c r="S21" s="18">
        <v>34884615.969999999</v>
      </c>
      <c r="T21" s="18"/>
      <c r="U21" s="18"/>
      <c r="V21" s="18"/>
      <c r="W21" s="18"/>
      <c r="X21" s="18">
        <v>388768407.56999999</v>
      </c>
      <c r="Y21" s="18">
        <v>0</v>
      </c>
      <c r="Z21" s="18">
        <v>5850172164.3199997</v>
      </c>
      <c r="AA21" s="18">
        <v>151909379.13999999</v>
      </c>
      <c r="AB21" s="18">
        <v>77257014.689999998</v>
      </c>
      <c r="AC21" s="18">
        <v>20347848.120000001</v>
      </c>
      <c r="AD21" s="18">
        <v>1010608315.1</v>
      </c>
      <c r="AE21" s="18">
        <v>73256970.510000005</v>
      </c>
      <c r="AF21" s="18"/>
      <c r="AG21" s="18"/>
      <c r="AH21" s="18"/>
      <c r="AI21" s="18"/>
      <c r="AJ21" s="18">
        <v>127308321.47</v>
      </c>
      <c r="AK21" s="18">
        <v>32183454.84</v>
      </c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>
        <v>27503704.940000001</v>
      </c>
      <c r="AW21" s="18">
        <v>4138230.32</v>
      </c>
      <c r="AX21" s="18">
        <v>58750670.460000001</v>
      </c>
      <c r="AY21" s="18">
        <v>53528089.450000003</v>
      </c>
      <c r="AZ21" s="18">
        <v>73353504.269999996</v>
      </c>
      <c r="BA21" s="18"/>
      <c r="BB21" s="18">
        <v>62502184.450000003</v>
      </c>
      <c r="BC21" s="18">
        <v>55903593.689999998</v>
      </c>
      <c r="BD21" s="18"/>
      <c r="BE21" s="18"/>
      <c r="BF21" s="18"/>
      <c r="BG21" s="18"/>
      <c r="BH21" s="18"/>
      <c r="BI21" s="18"/>
      <c r="BJ21" s="18">
        <v>1378251545.98</v>
      </c>
      <c r="BK21" s="18">
        <v>226371199.43000001</v>
      </c>
      <c r="BL21" s="18">
        <v>8424903.3399999999</v>
      </c>
      <c r="BM21" s="18"/>
      <c r="BN21" s="18">
        <v>9475258.5999999996</v>
      </c>
      <c r="BO21" s="18"/>
      <c r="BP21" s="18"/>
      <c r="BQ21" s="18"/>
      <c r="BR21" s="18"/>
      <c r="BS21" s="18"/>
      <c r="BT21" s="18">
        <v>347416337.19</v>
      </c>
      <c r="BU21" s="18">
        <v>320792529.83999997</v>
      </c>
      <c r="BV21" s="18">
        <v>19673382.649999999</v>
      </c>
      <c r="BW21" s="18">
        <v>63791.73</v>
      </c>
      <c r="BX21" s="18"/>
      <c r="BY21" s="18"/>
      <c r="BZ21" s="18">
        <v>109891077.38</v>
      </c>
      <c r="CA21" s="18">
        <v>109705800</v>
      </c>
      <c r="CB21" s="18">
        <v>8551912.3800000008</v>
      </c>
      <c r="CC21" s="18">
        <v>250569.24</v>
      </c>
      <c r="CD21" s="18">
        <v>503432871.54000002</v>
      </c>
      <c r="CE21" s="18">
        <v>430812690.81</v>
      </c>
      <c r="CF21" s="18">
        <v>874818674.44000006</v>
      </c>
      <c r="CG21" s="18">
        <v>56592799.859999999</v>
      </c>
      <c r="CH21" s="17">
        <v>668.72969999999998</v>
      </c>
      <c r="CI21" s="17">
        <v>268.42529999999999</v>
      </c>
    </row>
    <row r="22" spans="2:87" ht="15" customHeight="1" x14ac:dyDescent="0.3">
      <c r="B22" s="2">
        <v>45180</v>
      </c>
      <c r="C22" s="1" t="s">
        <v>60</v>
      </c>
      <c r="D22" s="2">
        <v>45181</v>
      </c>
      <c r="E22" s="13">
        <f t="shared" si="1"/>
        <v>45181</v>
      </c>
      <c r="F22" s="18">
        <v>193242106.91999999</v>
      </c>
      <c r="G22" s="18">
        <v>103248796.92</v>
      </c>
      <c r="H22" s="18">
        <v>467125814.16000003</v>
      </c>
      <c r="I22" s="18">
        <v>0</v>
      </c>
      <c r="J22" s="18">
        <v>2693887453.3699999</v>
      </c>
      <c r="K22" s="18">
        <v>987352.2</v>
      </c>
      <c r="L22" s="18"/>
      <c r="M22" s="18">
        <v>0</v>
      </c>
      <c r="N22" s="18">
        <v>3180000000</v>
      </c>
      <c r="O22" s="18">
        <v>0</v>
      </c>
      <c r="P22" s="18"/>
      <c r="Q22" s="18">
        <v>0</v>
      </c>
      <c r="R22" s="18">
        <v>34884615.969999999</v>
      </c>
      <c r="S22" s="18">
        <v>34884615.969999999</v>
      </c>
      <c r="T22" s="18"/>
      <c r="U22" s="18"/>
      <c r="V22" s="18"/>
      <c r="W22" s="18"/>
      <c r="X22" s="18">
        <v>721869826.22000003</v>
      </c>
      <c r="Y22" s="18">
        <v>0</v>
      </c>
      <c r="Z22" s="18">
        <v>5847228380.3599997</v>
      </c>
      <c r="AA22" s="18">
        <v>139078981.25</v>
      </c>
      <c r="AB22" s="18">
        <v>76356904.900000006</v>
      </c>
      <c r="AC22" s="18">
        <v>20586281.390000001</v>
      </c>
      <c r="AD22" s="18">
        <v>1128652541.6300001</v>
      </c>
      <c r="AE22" s="18">
        <v>79578264.030000001</v>
      </c>
      <c r="AF22" s="18"/>
      <c r="AG22" s="18"/>
      <c r="AH22" s="18"/>
      <c r="AI22" s="18"/>
      <c r="AJ22" s="18">
        <v>196276969.66</v>
      </c>
      <c r="AK22" s="18">
        <v>34375203.539999999</v>
      </c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>
        <v>33077806.309999999</v>
      </c>
      <c r="AW22" s="18">
        <v>4582715.34</v>
      </c>
      <c r="AX22" s="18">
        <v>38905305.100000001</v>
      </c>
      <c r="AY22" s="18">
        <v>35294970.740000002</v>
      </c>
      <c r="AZ22" s="18">
        <v>406110.08</v>
      </c>
      <c r="BA22" s="18"/>
      <c r="BB22" s="18">
        <v>93507148.849999994</v>
      </c>
      <c r="BC22" s="18">
        <v>86484109.819999993</v>
      </c>
      <c r="BD22" s="18"/>
      <c r="BE22" s="18"/>
      <c r="BF22" s="18"/>
      <c r="BG22" s="18"/>
      <c r="BH22" s="18"/>
      <c r="BI22" s="18"/>
      <c r="BJ22" s="18">
        <v>1515069618.45</v>
      </c>
      <c r="BK22" s="18">
        <v>251369998.68000001</v>
      </c>
      <c r="BL22" s="18">
        <v>10473178.960000001</v>
      </c>
      <c r="BM22" s="18"/>
      <c r="BN22" s="18">
        <v>17538292.800000001</v>
      </c>
      <c r="BO22" s="18">
        <v>1372365.59</v>
      </c>
      <c r="BP22" s="18"/>
      <c r="BQ22" s="18"/>
      <c r="BR22" s="18"/>
      <c r="BS22" s="18"/>
      <c r="BT22" s="18">
        <v>489433686.64999998</v>
      </c>
      <c r="BU22" s="18">
        <v>480690850.83999997</v>
      </c>
      <c r="BV22" s="18">
        <v>19673382.649999999</v>
      </c>
      <c r="BW22" s="18">
        <v>63791.73</v>
      </c>
      <c r="BX22" s="18"/>
      <c r="BY22" s="18"/>
      <c r="BZ22" s="18">
        <v>11289968.939999999</v>
      </c>
      <c r="CA22" s="18">
        <v>10995099.25</v>
      </c>
      <c r="CB22" s="18">
        <v>8262079.46</v>
      </c>
      <c r="CC22" s="18">
        <v>393068.59</v>
      </c>
      <c r="CD22" s="18">
        <v>556670589.46000004</v>
      </c>
      <c r="CE22" s="18">
        <v>493515176</v>
      </c>
      <c r="CF22" s="18">
        <v>958399028.99000001</v>
      </c>
      <c r="CG22" s="18">
        <v>62842499.670000002</v>
      </c>
      <c r="CH22" s="17">
        <v>610.1037</v>
      </c>
      <c r="CI22" s="17">
        <v>221.31360000000001</v>
      </c>
    </row>
    <row r="23" spans="2:87" ht="15" customHeight="1" x14ac:dyDescent="0.3">
      <c r="B23" s="2">
        <v>45181</v>
      </c>
      <c r="C23" s="1" t="s">
        <v>60</v>
      </c>
      <c r="D23" s="2">
        <v>45182</v>
      </c>
      <c r="E23" s="13">
        <f t="shared" si="1"/>
        <v>45182</v>
      </c>
      <c r="F23" s="18">
        <v>209695363.31</v>
      </c>
      <c r="G23" s="18">
        <v>107858306.51000001</v>
      </c>
      <c r="H23" s="18">
        <v>345728037.38</v>
      </c>
      <c r="I23" s="18">
        <v>0</v>
      </c>
      <c r="J23" s="18">
        <v>2953945196.0700002</v>
      </c>
      <c r="K23" s="18">
        <v>987352.2</v>
      </c>
      <c r="L23" s="18"/>
      <c r="M23" s="18">
        <v>0</v>
      </c>
      <c r="N23" s="18">
        <v>3073000000</v>
      </c>
      <c r="O23" s="18">
        <v>0</v>
      </c>
      <c r="P23" s="18"/>
      <c r="Q23" s="18">
        <v>0</v>
      </c>
      <c r="R23" s="18">
        <v>34884615.969999999</v>
      </c>
      <c r="S23" s="18">
        <v>34884615.969999999</v>
      </c>
      <c r="T23" s="18"/>
      <c r="U23" s="18"/>
      <c r="V23" s="18"/>
      <c r="W23" s="18"/>
      <c r="X23" s="18">
        <v>721869826.22000003</v>
      </c>
      <c r="Y23" s="18">
        <v>0</v>
      </c>
      <c r="Z23" s="18">
        <v>5895340917.2299995</v>
      </c>
      <c r="AA23" s="18">
        <v>143687805.40000001</v>
      </c>
      <c r="AB23" s="18">
        <v>75997889.790000007</v>
      </c>
      <c r="AC23" s="18">
        <v>21150375.760000002</v>
      </c>
      <c r="AD23" s="18">
        <v>1151521327.27</v>
      </c>
      <c r="AE23" s="18">
        <v>81814659.010000005</v>
      </c>
      <c r="AF23" s="18"/>
      <c r="AG23" s="18"/>
      <c r="AH23" s="18"/>
      <c r="AI23" s="18"/>
      <c r="AJ23" s="18">
        <v>208468869.46000001</v>
      </c>
      <c r="AK23" s="18">
        <v>43806160.259999998</v>
      </c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>
        <v>28871166.289999999</v>
      </c>
      <c r="AW23" s="18">
        <v>4915699.8099999996</v>
      </c>
      <c r="AX23" s="18">
        <v>39251802.420000002</v>
      </c>
      <c r="AY23" s="18">
        <v>35787283.420000002</v>
      </c>
      <c r="AZ23" s="18">
        <v>7961933.9699999997</v>
      </c>
      <c r="BA23" s="18">
        <v>7839576.4699999997</v>
      </c>
      <c r="BB23" s="18">
        <v>57482101.600000001</v>
      </c>
      <c r="BC23" s="18">
        <v>46612757.539999999</v>
      </c>
      <c r="BD23" s="18"/>
      <c r="BE23" s="18"/>
      <c r="BF23" s="18"/>
      <c r="BG23" s="18"/>
      <c r="BH23" s="18"/>
      <c r="BI23" s="18"/>
      <c r="BJ23" s="18">
        <v>1520110089.4000001</v>
      </c>
      <c r="BK23" s="18">
        <v>233326732.77000001</v>
      </c>
      <c r="BL23" s="18">
        <v>9805529.5199999996</v>
      </c>
      <c r="BM23" s="18"/>
      <c r="BN23" s="18">
        <v>13538789.66</v>
      </c>
      <c r="BO23" s="18">
        <v>1372709.63</v>
      </c>
      <c r="BP23" s="18"/>
      <c r="BQ23" s="18"/>
      <c r="BR23" s="18"/>
      <c r="BS23" s="18"/>
      <c r="BT23" s="18">
        <v>467442918.41000003</v>
      </c>
      <c r="BU23" s="18">
        <v>457875606.31999999</v>
      </c>
      <c r="BV23" s="18">
        <v>19673382.649999999</v>
      </c>
      <c r="BW23" s="18">
        <v>63791.73</v>
      </c>
      <c r="BX23" s="18"/>
      <c r="BY23" s="18"/>
      <c r="BZ23" s="18">
        <v>22665548.640000001</v>
      </c>
      <c r="CA23" s="18">
        <v>22467020</v>
      </c>
      <c r="CB23" s="18">
        <v>8277080.1100000003</v>
      </c>
      <c r="CC23" s="18">
        <v>346027.63</v>
      </c>
      <c r="CD23" s="18">
        <v>541403248.99000001</v>
      </c>
      <c r="CE23" s="18">
        <v>482125155.31</v>
      </c>
      <c r="CF23" s="18">
        <v>978706840.40999997</v>
      </c>
      <c r="CG23" s="18">
        <v>58331683.189999998</v>
      </c>
      <c r="CH23" s="17">
        <v>602.36019999999996</v>
      </c>
      <c r="CI23" s="17">
        <v>246.3289</v>
      </c>
    </row>
    <row r="24" spans="2:87" ht="15" customHeight="1" x14ac:dyDescent="0.3">
      <c r="B24" s="2">
        <v>45182</v>
      </c>
      <c r="C24" s="1" t="s">
        <v>60</v>
      </c>
      <c r="D24" s="2">
        <v>45183</v>
      </c>
      <c r="E24" s="13">
        <f t="shared" si="1"/>
        <v>45183</v>
      </c>
      <c r="F24" s="18">
        <v>201879801.97999999</v>
      </c>
      <c r="G24" s="18">
        <v>100306770.48</v>
      </c>
      <c r="H24" s="18">
        <v>415776026.22000003</v>
      </c>
      <c r="I24" s="18">
        <v>0</v>
      </c>
      <c r="J24" s="18">
        <v>2528655962.77</v>
      </c>
      <c r="K24" s="18">
        <v>987352.2</v>
      </c>
      <c r="L24" s="18"/>
      <c r="M24" s="18">
        <v>0</v>
      </c>
      <c r="N24" s="18">
        <v>3095000000</v>
      </c>
      <c r="O24" s="18">
        <v>0</v>
      </c>
      <c r="P24" s="18"/>
      <c r="Q24" s="18">
        <v>0</v>
      </c>
      <c r="R24" s="18">
        <v>34884615.969999999</v>
      </c>
      <c r="S24" s="18">
        <v>34884615.969999999</v>
      </c>
      <c r="T24" s="18"/>
      <c r="U24" s="18"/>
      <c r="V24" s="18"/>
      <c r="W24" s="18"/>
      <c r="X24" s="18">
        <v>721869826.22000003</v>
      </c>
      <c r="Y24" s="18">
        <v>0</v>
      </c>
      <c r="Z24" s="18">
        <v>5554283241.1999998</v>
      </c>
      <c r="AA24" s="18">
        <v>136135399.13</v>
      </c>
      <c r="AB24" s="18">
        <v>74418926.040000007</v>
      </c>
      <c r="AC24" s="18">
        <v>20437494.420000002</v>
      </c>
      <c r="AD24" s="18">
        <v>1097822730</v>
      </c>
      <c r="AE24" s="18">
        <v>74565675.439999998</v>
      </c>
      <c r="AF24" s="18"/>
      <c r="AG24" s="18"/>
      <c r="AH24" s="18"/>
      <c r="AI24" s="18"/>
      <c r="AJ24" s="18">
        <v>189952442.77000001</v>
      </c>
      <c r="AK24" s="18">
        <v>34795931.990000002</v>
      </c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>
        <v>32642520.649999999</v>
      </c>
      <c r="AW24" s="18">
        <v>4915005.18</v>
      </c>
      <c r="AX24" s="18">
        <v>39587694.859999999</v>
      </c>
      <c r="AY24" s="18">
        <v>36260970.880000003</v>
      </c>
      <c r="AZ24" s="18">
        <v>110233649.86</v>
      </c>
      <c r="BA24" s="18"/>
      <c r="BB24" s="18">
        <v>106697246.63</v>
      </c>
      <c r="BC24" s="18">
        <v>97974929.079999998</v>
      </c>
      <c r="BD24" s="18"/>
      <c r="BE24" s="18"/>
      <c r="BF24" s="18"/>
      <c r="BG24" s="18"/>
      <c r="BH24" s="18"/>
      <c r="BI24" s="18"/>
      <c r="BJ24" s="18">
        <v>1600384372.01</v>
      </c>
      <c r="BK24" s="18">
        <v>260350373.49000001</v>
      </c>
      <c r="BL24" s="18">
        <v>9921143.7100000009</v>
      </c>
      <c r="BM24" s="18"/>
      <c r="BN24" s="18">
        <v>13809747.01</v>
      </c>
      <c r="BO24" s="18">
        <v>1372675.32</v>
      </c>
      <c r="BP24" s="18"/>
      <c r="BQ24" s="18"/>
      <c r="BR24" s="18"/>
      <c r="BS24" s="18"/>
      <c r="BT24" s="18">
        <v>352988636.5</v>
      </c>
      <c r="BU24" s="18">
        <v>345733023.08999997</v>
      </c>
      <c r="BV24" s="18">
        <v>36252832.810000002</v>
      </c>
      <c r="BW24" s="18">
        <v>63791.73</v>
      </c>
      <c r="BX24" s="18"/>
      <c r="BY24" s="18"/>
      <c r="BZ24" s="18">
        <v>153971933.40000001</v>
      </c>
      <c r="CA24" s="18">
        <v>153588120</v>
      </c>
      <c r="CB24" s="18">
        <v>14405430.199999999</v>
      </c>
      <c r="CC24" s="18">
        <v>1891841.84</v>
      </c>
      <c r="CD24" s="18">
        <v>581349723.63</v>
      </c>
      <c r="CE24" s="18">
        <v>502649451.98000002</v>
      </c>
      <c r="CF24" s="18">
        <v>1019034648.38</v>
      </c>
      <c r="CG24" s="18">
        <v>65087593.369999997</v>
      </c>
      <c r="CH24" s="17">
        <v>545.05340000000001</v>
      </c>
      <c r="CI24" s="17">
        <v>209.15719999999999</v>
      </c>
    </row>
    <row r="25" spans="2:87" ht="15" customHeight="1" x14ac:dyDescent="0.3">
      <c r="B25" s="2">
        <v>45183</v>
      </c>
      <c r="C25" s="1" t="s">
        <v>60</v>
      </c>
      <c r="D25" s="2">
        <v>45184</v>
      </c>
      <c r="E25" s="13">
        <f t="shared" si="1"/>
        <v>45184</v>
      </c>
      <c r="F25" s="18">
        <v>187834937.38</v>
      </c>
      <c r="G25" s="18">
        <v>98579448.180000007</v>
      </c>
      <c r="H25" s="18">
        <v>401236265.44</v>
      </c>
      <c r="I25" s="18">
        <v>0</v>
      </c>
      <c r="J25" s="18">
        <v>2592956983.9699998</v>
      </c>
      <c r="K25" s="18"/>
      <c r="L25" s="18"/>
      <c r="M25" s="18">
        <v>0</v>
      </c>
      <c r="N25" s="18">
        <v>3029000000</v>
      </c>
      <c r="O25" s="18">
        <v>0</v>
      </c>
      <c r="P25" s="18"/>
      <c r="Q25" s="18">
        <v>0</v>
      </c>
      <c r="R25" s="18">
        <v>34884615.969999999</v>
      </c>
      <c r="S25" s="18">
        <v>34884615.969999999</v>
      </c>
      <c r="T25" s="18"/>
      <c r="U25" s="18"/>
      <c r="V25" s="18"/>
      <c r="W25" s="18"/>
      <c r="X25" s="18">
        <v>721869826.22000003</v>
      </c>
      <c r="Y25" s="18">
        <v>0</v>
      </c>
      <c r="Z25" s="18">
        <v>5524000330.3000002</v>
      </c>
      <c r="AA25" s="18">
        <v>133421417.91</v>
      </c>
      <c r="AB25" s="18">
        <v>73496601.069999993</v>
      </c>
      <c r="AC25" s="18">
        <v>20113801.170000002</v>
      </c>
      <c r="AD25" s="18">
        <v>1092319647.0699999</v>
      </c>
      <c r="AE25" s="18">
        <v>76155135.129999995</v>
      </c>
      <c r="AF25" s="18"/>
      <c r="AG25" s="18"/>
      <c r="AH25" s="18"/>
      <c r="AI25" s="18"/>
      <c r="AJ25" s="18">
        <v>181615790.25</v>
      </c>
      <c r="AK25" s="18">
        <v>34328804.229999997</v>
      </c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>
        <v>32399181.469999999</v>
      </c>
      <c r="AW25" s="18">
        <v>4922313</v>
      </c>
      <c r="AX25" s="18">
        <v>48723416.100000001</v>
      </c>
      <c r="AY25" s="18">
        <v>45148447.960000001</v>
      </c>
      <c r="AZ25" s="18">
        <v>214464418.02000001</v>
      </c>
      <c r="BA25" s="18">
        <v>68080762.469999999</v>
      </c>
      <c r="BB25" s="18">
        <v>166518809.28</v>
      </c>
      <c r="BC25" s="18">
        <v>158226582.12</v>
      </c>
      <c r="BD25" s="18"/>
      <c r="BE25" s="18"/>
      <c r="BF25" s="18"/>
      <c r="BG25" s="18"/>
      <c r="BH25" s="18"/>
      <c r="BI25" s="18"/>
      <c r="BJ25" s="18">
        <v>1755285433.6600001</v>
      </c>
      <c r="BK25" s="18">
        <v>397716441.77999997</v>
      </c>
      <c r="BL25" s="18">
        <v>9600461.6099999994</v>
      </c>
      <c r="BM25" s="18"/>
      <c r="BN25" s="18">
        <v>14303772.91</v>
      </c>
      <c r="BO25" s="18">
        <v>1373036.28</v>
      </c>
      <c r="BP25" s="18"/>
      <c r="BQ25" s="18"/>
      <c r="BR25" s="18"/>
      <c r="BS25" s="18"/>
      <c r="BT25" s="18">
        <v>324553929.44</v>
      </c>
      <c r="BU25" s="18">
        <v>317027741.43000001</v>
      </c>
      <c r="BV25" s="18">
        <v>36252832.810000002</v>
      </c>
      <c r="BW25" s="18">
        <v>63791.73</v>
      </c>
      <c r="BX25" s="18"/>
      <c r="BY25" s="18"/>
      <c r="BZ25" s="18">
        <v>262677197.78999999</v>
      </c>
      <c r="CA25" s="18">
        <v>261917786.13</v>
      </c>
      <c r="CB25" s="18">
        <v>7226410.8200000003</v>
      </c>
      <c r="CC25" s="18">
        <v>294546.99</v>
      </c>
      <c r="CD25" s="18">
        <v>654614605.38</v>
      </c>
      <c r="CE25" s="18">
        <v>580676902.55999994</v>
      </c>
      <c r="CF25" s="18">
        <v>1100670828.28</v>
      </c>
      <c r="CG25" s="18">
        <v>99429110.439999998</v>
      </c>
      <c r="CH25" s="17">
        <v>501.87580000000003</v>
      </c>
      <c r="CI25" s="17">
        <v>134.1875</v>
      </c>
    </row>
    <row r="26" spans="2:87" ht="15" customHeight="1" x14ac:dyDescent="0.3">
      <c r="B26" s="2">
        <v>45184</v>
      </c>
      <c r="C26" s="1" t="s">
        <v>60</v>
      </c>
      <c r="D26" s="2">
        <v>45185</v>
      </c>
      <c r="E26" s="13">
        <f t="shared" si="1"/>
        <v>45185</v>
      </c>
      <c r="F26" s="18">
        <v>187466595.88</v>
      </c>
      <c r="G26" s="18">
        <v>96212168.079999998</v>
      </c>
      <c r="H26" s="18">
        <v>407900314.77999997</v>
      </c>
      <c r="I26" s="18">
        <v>0</v>
      </c>
      <c r="J26" s="18">
        <v>2420171298.1700001</v>
      </c>
      <c r="K26" s="18"/>
      <c r="L26" s="18"/>
      <c r="M26" s="18">
        <v>0</v>
      </c>
      <c r="N26" s="18">
        <v>3060000000</v>
      </c>
      <c r="O26" s="18">
        <v>0</v>
      </c>
      <c r="P26" s="18"/>
      <c r="Q26" s="18">
        <v>0</v>
      </c>
      <c r="R26" s="18">
        <v>34884615.969999999</v>
      </c>
      <c r="S26" s="18">
        <v>34884615.969999999</v>
      </c>
      <c r="T26" s="18"/>
      <c r="U26" s="18"/>
      <c r="V26" s="18"/>
      <c r="W26" s="18"/>
      <c r="X26" s="18">
        <v>721869826.22000003</v>
      </c>
      <c r="Y26" s="18">
        <v>0</v>
      </c>
      <c r="Z26" s="18">
        <v>5388510253.7799997</v>
      </c>
      <c r="AA26" s="18">
        <v>131054039.25</v>
      </c>
      <c r="AB26" s="18">
        <v>74788747.840000004</v>
      </c>
      <c r="AC26" s="18">
        <v>19873697.440000001</v>
      </c>
      <c r="AD26" s="18">
        <v>1044855272</v>
      </c>
      <c r="AE26" s="18">
        <v>75418698.310000002</v>
      </c>
      <c r="AF26" s="18"/>
      <c r="AG26" s="18"/>
      <c r="AH26" s="18"/>
      <c r="AI26" s="18"/>
      <c r="AJ26" s="18">
        <v>172136351.31</v>
      </c>
      <c r="AK26" s="18">
        <v>26393168.390000001</v>
      </c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>
        <v>31493864.25</v>
      </c>
      <c r="AW26" s="18">
        <v>4728445.26</v>
      </c>
      <c r="AX26" s="18">
        <v>57736666.670000002</v>
      </c>
      <c r="AY26" s="18">
        <v>54645865.659999996</v>
      </c>
      <c r="AZ26" s="18">
        <v>202843283.94</v>
      </c>
      <c r="BA26" s="18">
        <v>54926183.469999999</v>
      </c>
      <c r="BB26" s="18">
        <v>127876173.08</v>
      </c>
      <c r="BC26" s="18">
        <v>120155034.8</v>
      </c>
      <c r="BD26" s="18"/>
      <c r="BE26" s="18"/>
      <c r="BF26" s="18"/>
      <c r="BG26" s="18"/>
      <c r="BH26" s="18"/>
      <c r="BI26" s="18"/>
      <c r="BJ26" s="18">
        <v>1653063987.3800001</v>
      </c>
      <c r="BK26" s="18">
        <v>346882275.02999997</v>
      </c>
      <c r="BL26" s="18">
        <v>9396323.0600000005</v>
      </c>
      <c r="BM26" s="18"/>
      <c r="BN26" s="18">
        <v>14239413.32</v>
      </c>
      <c r="BO26" s="18">
        <v>1372898.57</v>
      </c>
      <c r="BP26" s="18"/>
      <c r="BQ26" s="18"/>
      <c r="BR26" s="18"/>
      <c r="BS26" s="18"/>
      <c r="BT26" s="18">
        <v>288310867.33999997</v>
      </c>
      <c r="BU26" s="18">
        <v>262476419.43000001</v>
      </c>
      <c r="BV26" s="18">
        <v>29596574.829999998</v>
      </c>
      <c r="BW26" s="18"/>
      <c r="BX26" s="18"/>
      <c r="BY26" s="18"/>
      <c r="BZ26" s="18">
        <v>294777389.73000002</v>
      </c>
      <c r="CA26" s="18">
        <v>292629240</v>
      </c>
      <c r="CB26" s="18">
        <v>8143782.5899999999</v>
      </c>
      <c r="CC26" s="18">
        <v>567651.47</v>
      </c>
      <c r="CD26" s="18">
        <v>644464350.87</v>
      </c>
      <c r="CE26" s="18">
        <v>557046209.47000003</v>
      </c>
      <c r="CF26" s="18">
        <v>1008599636.51</v>
      </c>
      <c r="CG26" s="18">
        <v>86720568.760000005</v>
      </c>
      <c r="CH26" s="17">
        <v>534.25660000000005</v>
      </c>
      <c r="CI26" s="17">
        <v>151.12219999999999</v>
      </c>
    </row>
    <row r="27" spans="2:87" ht="15" customHeight="1" x14ac:dyDescent="0.3">
      <c r="B27" s="2">
        <v>45187</v>
      </c>
      <c r="C27" s="1" t="s">
        <v>60</v>
      </c>
      <c r="D27" s="2">
        <v>45188</v>
      </c>
      <c r="E27" s="13">
        <f t="shared" si="1"/>
        <v>45188</v>
      </c>
      <c r="F27" s="18">
        <v>175821922.94999999</v>
      </c>
      <c r="G27" s="18">
        <v>82901416.450000003</v>
      </c>
      <c r="H27" s="18">
        <v>387600602.91000003</v>
      </c>
      <c r="I27" s="18">
        <v>0</v>
      </c>
      <c r="J27" s="18">
        <v>2378241228.1700001</v>
      </c>
      <c r="K27" s="18"/>
      <c r="L27" s="18"/>
      <c r="M27" s="18">
        <v>0</v>
      </c>
      <c r="N27" s="18">
        <v>3383000000</v>
      </c>
      <c r="O27" s="18">
        <v>0</v>
      </c>
      <c r="P27" s="18"/>
      <c r="Q27" s="18">
        <v>0</v>
      </c>
      <c r="R27" s="18">
        <v>34884615.969999999</v>
      </c>
      <c r="S27" s="18">
        <v>34884615.969999999</v>
      </c>
      <c r="T27" s="18"/>
      <c r="U27" s="18"/>
      <c r="V27" s="18"/>
      <c r="W27" s="18"/>
      <c r="X27" s="18">
        <v>721869826.22000003</v>
      </c>
      <c r="Y27" s="18">
        <v>0</v>
      </c>
      <c r="Z27" s="18">
        <v>5637636022.9799995</v>
      </c>
      <c r="AA27" s="18">
        <v>117743511.62</v>
      </c>
      <c r="AB27" s="18">
        <v>73389655.670000002</v>
      </c>
      <c r="AC27" s="18">
        <v>19770135.82</v>
      </c>
      <c r="AD27" s="18">
        <v>1190915159.49</v>
      </c>
      <c r="AE27" s="18">
        <v>79822628.140000001</v>
      </c>
      <c r="AF27" s="18"/>
      <c r="AG27" s="18"/>
      <c r="AH27" s="18"/>
      <c r="AI27" s="18"/>
      <c r="AJ27" s="18">
        <v>181143193.49000001</v>
      </c>
      <c r="AK27" s="18">
        <v>33275346.300000001</v>
      </c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>
        <v>32632101.84</v>
      </c>
      <c r="AW27" s="18">
        <v>5181169.62</v>
      </c>
      <c r="AX27" s="18">
        <v>37577476.560000002</v>
      </c>
      <c r="AY27" s="18">
        <v>35309784.280000001</v>
      </c>
      <c r="AZ27" s="18">
        <v>70526914.510000005</v>
      </c>
      <c r="BA27" s="18">
        <v>70248792.560000002</v>
      </c>
      <c r="BB27" s="18">
        <v>141734953.44999999</v>
      </c>
      <c r="BC27" s="18">
        <v>135362371.00999999</v>
      </c>
      <c r="BD27" s="18"/>
      <c r="BE27" s="18"/>
      <c r="BF27" s="18"/>
      <c r="BG27" s="18"/>
      <c r="BH27" s="18"/>
      <c r="BI27" s="18"/>
      <c r="BJ27" s="18">
        <v>1675344876.0999999</v>
      </c>
      <c r="BK27" s="18">
        <v>370375202.23000002</v>
      </c>
      <c r="BL27" s="18">
        <v>10545404.99</v>
      </c>
      <c r="BM27" s="18"/>
      <c r="BN27" s="18">
        <v>13810134.130000001</v>
      </c>
      <c r="BO27" s="18">
        <v>1371592.44</v>
      </c>
      <c r="BP27" s="18"/>
      <c r="BQ27" s="18"/>
      <c r="BR27" s="18"/>
      <c r="BS27" s="18"/>
      <c r="BT27" s="18">
        <v>512734193.88</v>
      </c>
      <c r="BU27" s="18">
        <v>502832942.38999999</v>
      </c>
      <c r="BV27" s="18">
        <v>29596574.829999998</v>
      </c>
      <c r="BW27" s="18"/>
      <c r="BX27" s="18"/>
      <c r="BY27" s="18"/>
      <c r="BZ27" s="18">
        <v>70477956.659999996</v>
      </c>
      <c r="CA27" s="18">
        <v>70128360</v>
      </c>
      <c r="CB27" s="18">
        <v>7859161.7699999996</v>
      </c>
      <c r="CC27" s="18">
        <v>272055.24</v>
      </c>
      <c r="CD27" s="18">
        <v>645023426.25999999</v>
      </c>
      <c r="CE27" s="18">
        <v>574604950.07000005</v>
      </c>
      <c r="CF27" s="18">
        <v>1030321449.84</v>
      </c>
      <c r="CG27" s="18">
        <v>92593800.560000002</v>
      </c>
      <c r="CH27" s="17">
        <v>547.17250000000001</v>
      </c>
      <c r="CI27" s="17">
        <v>127.1613</v>
      </c>
    </row>
    <row r="28" spans="2:87" ht="15" customHeight="1" x14ac:dyDescent="0.3">
      <c r="B28" s="2">
        <v>45188</v>
      </c>
      <c r="C28" s="1" t="s">
        <v>60</v>
      </c>
      <c r="D28" s="2">
        <v>45189</v>
      </c>
      <c r="E28" s="13">
        <f t="shared" si="1"/>
        <v>45189</v>
      </c>
      <c r="F28" s="18">
        <v>185601235.05000001</v>
      </c>
      <c r="G28" s="18">
        <v>73989716.450000003</v>
      </c>
      <c r="H28" s="18">
        <v>411213027.06</v>
      </c>
      <c r="I28" s="18">
        <v>0</v>
      </c>
      <c r="J28" s="18">
        <v>2512806428.1700001</v>
      </c>
      <c r="K28" s="18"/>
      <c r="L28" s="18"/>
      <c r="M28" s="18">
        <v>0</v>
      </c>
      <c r="N28" s="18">
        <v>3211000000</v>
      </c>
      <c r="O28" s="18">
        <v>0</v>
      </c>
      <c r="P28" s="18"/>
      <c r="Q28" s="18">
        <v>0</v>
      </c>
      <c r="R28" s="18">
        <v>34884615.969999999</v>
      </c>
      <c r="S28" s="18">
        <v>34884615.969999999</v>
      </c>
      <c r="T28" s="18"/>
      <c r="U28" s="18"/>
      <c r="V28" s="18"/>
      <c r="W28" s="18"/>
      <c r="X28" s="18">
        <v>721869826.22000003</v>
      </c>
      <c r="Y28" s="18">
        <v>0</v>
      </c>
      <c r="Z28" s="18">
        <v>5633593089.1499996</v>
      </c>
      <c r="AA28" s="18">
        <v>108831941.54000001</v>
      </c>
      <c r="AB28" s="18">
        <v>75701054.969999999</v>
      </c>
      <c r="AC28" s="18">
        <v>20023838.890000001</v>
      </c>
      <c r="AD28" s="18">
        <v>1184429182.98</v>
      </c>
      <c r="AE28" s="18">
        <v>76003311.090000004</v>
      </c>
      <c r="AF28" s="18"/>
      <c r="AG28" s="18"/>
      <c r="AH28" s="18"/>
      <c r="AI28" s="18"/>
      <c r="AJ28" s="18">
        <v>177077440.41999999</v>
      </c>
      <c r="AK28" s="18">
        <v>29379576.489999998</v>
      </c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>
        <v>33085150.100000001</v>
      </c>
      <c r="AW28" s="18">
        <v>5184485.42</v>
      </c>
      <c r="AX28" s="18">
        <v>42107046.670000002</v>
      </c>
      <c r="AY28" s="18">
        <v>39321849.079999998</v>
      </c>
      <c r="AZ28" s="18">
        <v>109910406.48999999</v>
      </c>
      <c r="BA28" s="18">
        <v>109355984.77</v>
      </c>
      <c r="BB28" s="18">
        <v>52367755.810000002</v>
      </c>
      <c r="BC28" s="18">
        <v>45706951.57</v>
      </c>
      <c r="BD28" s="18"/>
      <c r="BE28" s="18"/>
      <c r="BF28" s="18"/>
      <c r="BG28" s="18"/>
      <c r="BH28" s="18"/>
      <c r="BI28" s="18"/>
      <c r="BJ28" s="18">
        <v>1621382800.53</v>
      </c>
      <c r="BK28" s="18">
        <v>316380313.81</v>
      </c>
      <c r="BL28" s="18">
        <v>10430796.609999999</v>
      </c>
      <c r="BM28" s="18"/>
      <c r="BN28" s="18">
        <v>15317905.41</v>
      </c>
      <c r="BO28" s="18">
        <v>1371747.07</v>
      </c>
      <c r="BP28" s="18"/>
      <c r="BQ28" s="18"/>
      <c r="BR28" s="18"/>
      <c r="BS28" s="18"/>
      <c r="BT28" s="18">
        <v>421544714.73000002</v>
      </c>
      <c r="BU28" s="18">
        <v>416404814.93000001</v>
      </c>
      <c r="BV28" s="18">
        <v>29596574.829999998</v>
      </c>
      <c r="BW28" s="18"/>
      <c r="BX28" s="18"/>
      <c r="BY28" s="18"/>
      <c r="BZ28" s="18">
        <v>146308225.68000001</v>
      </c>
      <c r="CA28" s="18">
        <v>145749280</v>
      </c>
      <c r="CB28" s="18">
        <v>8344145.0599999996</v>
      </c>
      <c r="CC28" s="18">
        <v>1100490.22</v>
      </c>
      <c r="CD28" s="18">
        <v>631542362.32000005</v>
      </c>
      <c r="CE28" s="18">
        <v>564626332.22000003</v>
      </c>
      <c r="CF28" s="18">
        <v>989840438.21000004</v>
      </c>
      <c r="CG28" s="18">
        <v>79095078.450000003</v>
      </c>
      <c r="CH28" s="17">
        <v>569.14149999999995</v>
      </c>
      <c r="CI28" s="17">
        <v>137.59639999999999</v>
      </c>
    </row>
    <row r="29" spans="2:87" ht="15" customHeight="1" x14ac:dyDescent="0.3">
      <c r="B29" s="2">
        <v>45189</v>
      </c>
      <c r="C29" s="1" t="s">
        <v>60</v>
      </c>
      <c r="D29" s="2">
        <v>45190</v>
      </c>
      <c r="E29" s="13">
        <f t="shared" si="1"/>
        <v>45190</v>
      </c>
      <c r="F29" s="18">
        <v>161470763.74000001</v>
      </c>
      <c r="G29" s="18">
        <v>56487411.240000002</v>
      </c>
      <c r="H29" s="18">
        <v>364333934.67000002</v>
      </c>
      <c r="I29" s="18">
        <v>0</v>
      </c>
      <c r="J29" s="18">
        <v>2668073556.6700001</v>
      </c>
      <c r="K29" s="18"/>
      <c r="L29" s="18"/>
      <c r="M29" s="18">
        <v>0</v>
      </c>
      <c r="N29" s="18">
        <v>3115000000</v>
      </c>
      <c r="O29" s="18">
        <v>0</v>
      </c>
      <c r="P29" s="18"/>
      <c r="Q29" s="18">
        <v>0</v>
      </c>
      <c r="R29" s="18">
        <v>34884615.969999999</v>
      </c>
      <c r="S29" s="18">
        <v>34884615.969999999</v>
      </c>
      <c r="T29" s="18"/>
      <c r="U29" s="18"/>
      <c r="V29" s="18"/>
      <c r="W29" s="18"/>
      <c r="X29" s="18">
        <v>721869826.22000003</v>
      </c>
      <c r="Y29" s="18">
        <v>0</v>
      </c>
      <c r="Z29" s="18">
        <v>5621850448.9899998</v>
      </c>
      <c r="AA29" s="18">
        <v>91329431.370000005</v>
      </c>
      <c r="AB29" s="18">
        <v>76165325.310000002</v>
      </c>
      <c r="AC29" s="18">
        <v>20234962.629999999</v>
      </c>
      <c r="AD29" s="18">
        <v>1178882363.9100001</v>
      </c>
      <c r="AE29" s="18">
        <v>72963695.299999997</v>
      </c>
      <c r="AF29" s="18"/>
      <c r="AG29" s="18"/>
      <c r="AH29" s="18">
        <v>1000</v>
      </c>
      <c r="AI29" s="18"/>
      <c r="AJ29" s="18">
        <v>175433079.16</v>
      </c>
      <c r="AK29" s="18">
        <v>29380800.07</v>
      </c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>
        <v>35248145.619999997</v>
      </c>
      <c r="AW29" s="18">
        <v>5200701.58</v>
      </c>
      <c r="AX29" s="18">
        <v>42183480.299999997</v>
      </c>
      <c r="AY29" s="18">
        <v>38795272.659999996</v>
      </c>
      <c r="AZ29" s="18">
        <v>416277.32</v>
      </c>
      <c r="BA29" s="18"/>
      <c r="BB29" s="18">
        <v>95109537.269999996</v>
      </c>
      <c r="BC29" s="18">
        <v>87908592.549999997</v>
      </c>
      <c r="BD29" s="18"/>
      <c r="BE29" s="18"/>
      <c r="BF29" s="18"/>
      <c r="BG29" s="18"/>
      <c r="BH29" s="18"/>
      <c r="BI29" s="18"/>
      <c r="BJ29" s="18">
        <v>1546271516.78</v>
      </c>
      <c r="BK29" s="18">
        <v>245885123.28999999</v>
      </c>
      <c r="BL29" s="18">
        <v>10480809.41</v>
      </c>
      <c r="BM29" s="18"/>
      <c r="BN29" s="18">
        <v>17076246.359999999</v>
      </c>
      <c r="BO29" s="18">
        <v>1372503.3</v>
      </c>
      <c r="BP29" s="18"/>
      <c r="BQ29" s="18"/>
      <c r="BR29" s="18"/>
      <c r="BS29" s="18"/>
      <c r="BT29" s="18">
        <v>465779658.13</v>
      </c>
      <c r="BU29" s="18">
        <v>459548638.79000002</v>
      </c>
      <c r="BV29" s="18">
        <v>41478309.609999999</v>
      </c>
      <c r="BW29" s="18">
        <v>914.22</v>
      </c>
      <c r="BX29" s="18"/>
      <c r="BY29" s="18"/>
      <c r="BZ29" s="18">
        <v>40602070.109999999</v>
      </c>
      <c r="CA29" s="18">
        <v>40225460</v>
      </c>
      <c r="CB29" s="18">
        <v>7821717.2300000004</v>
      </c>
      <c r="CC29" s="18">
        <v>353145.02</v>
      </c>
      <c r="CD29" s="18">
        <v>583238810.85000002</v>
      </c>
      <c r="CE29" s="18">
        <v>501500661.32999998</v>
      </c>
      <c r="CF29" s="18">
        <v>963032705.92999995</v>
      </c>
      <c r="CG29" s="18">
        <v>61471280.82</v>
      </c>
      <c r="CH29" s="17">
        <v>583.76530000000002</v>
      </c>
      <c r="CI29" s="17">
        <v>148.57249999999999</v>
      </c>
    </row>
    <row r="30" spans="2:87" ht="15" customHeight="1" x14ac:dyDescent="0.3">
      <c r="B30" s="2">
        <v>45190</v>
      </c>
      <c r="C30" s="1" t="s">
        <v>60</v>
      </c>
      <c r="D30" s="2">
        <v>45191</v>
      </c>
      <c r="E30" s="13">
        <f t="shared" si="1"/>
        <v>45191</v>
      </c>
      <c r="F30" s="18">
        <v>199374184.06999999</v>
      </c>
      <c r="G30" s="18">
        <v>97774421.870000005</v>
      </c>
      <c r="H30" s="18">
        <v>369834447.95999998</v>
      </c>
      <c r="I30" s="18">
        <v>0</v>
      </c>
      <c r="J30" s="18">
        <v>2754398961.4699998</v>
      </c>
      <c r="K30" s="18"/>
      <c r="L30" s="18"/>
      <c r="M30" s="18">
        <v>0</v>
      </c>
      <c r="N30" s="18">
        <v>3082000000</v>
      </c>
      <c r="O30" s="18">
        <v>0</v>
      </c>
      <c r="P30" s="18"/>
      <c r="Q30" s="18">
        <v>0</v>
      </c>
      <c r="R30" s="18">
        <v>34884615.969999999</v>
      </c>
      <c r="S30" s="18">
        <v>34884615.969999999</v>
      </c>
      <c r="T30" s="18"/>
      <c r="U30" s="18"/>
      <c r="V30" s="18"/>
      <c r="W30" s="18"/>
      <c r="X30" s="18">
        <v>721869826.22000003</v>
      </c>
      <c r="Y30" s="18">
        <v>0</v>
      </c>
      <c r="Z30" s="18">
        <v>5718580013.6499996</v>
      </c>
      <c r="AA30" s="18">
        <v>132616668.23999999</v>
      </c>
      <c r="AB30" s="18">
        <v>74604179.670000002</v>
      </c>
      <c r="AC30" s="18">
        <v>19850723.780000001</v>
      </c>
      <c r="AD30" s="18">
        <v>1210915128.22</v>
      </c>
      <c r="AE30" s="18">
        <v>74331580.689999998</v>
      </c>
      <c r="AF30" s="18"/>
      <c r="AG30" s="18"/>
      <c r="AH30" s="18"/>
      <c r="AI30" s="18"/>
      <c r="AJ30" s="18">
        <v>189513961.99000001</v>
      </c>
      <c r="AK30" s="18">
        <v>29380689.039999999</v>
      </c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>
        <v>32926979.170000002</v>
      </c>
      <c r="AW30" s="18">
        <v>5199230.13</v>
      </c>
      <c r="AX30" s="18">
        <v>44871227.240000002</v>
      </c>
      <c r="AY30" s="18">
        <v>41584185.299999997</v>
      </c>
      <c r="AZ30" s="18">
        <v>16237703.75</v>
      </c>
      <c r="BA30" s="18">
        <v>15595776.529999999</v>
      </c>
      <c r="BB30" s="18">
        <v>55359527.659999996</v>
      </c>
      <c r="BC30" s="18">
        <v>48172189.049999997</v>
      </c>
      <c r="BD30" s="18"/>
      <c r="BE30" s="18"/>
      <c r="BF30" s="18"/>
      <c r="BG30" s="18"/>
      <c r="BH30" s="18"/>
      <c r="BI30" s="18"/>
      <c r="BJ30" s="18">
        <v>1566941307.5899999</v>
      </c>
      <c r="BK30" s="18">
        <v>225515765.02000001</v>
      </c>
      <c r="BL30" s="18">
        <v>10163017.6</v>
      </c>
      <c r="BM30" s="18"/>
      <c r="BN30" s="18">
        <v>16748230.75</v>
      </c>
      <c r="BO30" s="18">
        <v>1372434.68</v>
      </c>
      <c r="BP30" s="18"/>
      <c r="BQ30" s="18"/>
      <c r="BR30" s="18"/>
      <c r="BS30" s="18"/>
      <c r="BT30" s="18">
        <v>424675994.72000003</v>
      </c>
      <c r="BU30" s="18">
        <v>418477993.33999997</v>
      </c>
      <c r="BV30" s="18">
        <v>41478309.609999999</v>
      </c>
      <c r="BW30" s="18">
        <v>914.22</v>
      </c>
      <c r="BX30" s="18"/>
      <c r="BY30" s="18"/>
      <c r="BZ30" s="18">
        <v>27703441.309999999</v>
      </c>
      <c r="CA30" s="18">
        <v>26626340</v>
      </c>
      <c r="CB30" s="18">
        <v>8500303.3599999994</v>
      </c>
      <c r="CC30" s="18">
        <v>654476.14</v>
      </c>
      <c r="CD30" s="18">
        <v>529269297.35000002</v>
      </c>
      <c r="CE30" s="18">
        <v>447132158.38</v>
      </c>
      <c r="CF30" s="18">
        <v>1037672010.24</v>
      </c>
      <c r="CG30" s="18">
        <v>56378941.25</v>
      </c>
      <c r="CH30" s="17">
        <v>551.09709999999995</v>
      </c>
      <c r="CI30" s="17">
        <v>235.22380000000001</v>
      </c>
    </row>
    <row r="31" spans="2:87" ht="15" customHeight="1" x14ac:dyDescent="0.3">
      <c r="B31" s="2">
        <v>45191</v>
      </c>
      <c r="C31" s="1" t="s">
        <v>60</v>
      </c>
      <c r="D31" s="2">
        <v>45192</v>
      </c>
      <c r="E31" s="13">
        <f t="shared" si="1"/>
        <v>45192</v>
      </c>
      <c r="F31" s="18">
        <v>183139132.47999999</v>
      </c>
      <c r="G31" s="18">
        <v>88784045.480000004</v>
      </c>
      <c r="H31" s="18">
        <v>358062661.17000002</v>
      </c>
      <c r="I31" s="18">
        <v>0</v>
      </c>
      <c r="J31" s="18">
        <v>2876972318.5700002</v>
      </c>
      <c r="K31" s="18"/>
      <c r="L31" s="18"/>
      <c r="M31" s="18">
        <v>0</v>
      </c>
      <c r="N31" s="18">
        <v>2928000000</v>
      </c>
      <c r="O31" s="18">
        <v>0</v>
      </c>
      <c r="P31" s="18"/>
      <c r="Q31" s="18">
        <v>0</v>
      </c>
      <c r="R31" s="18">
        <v>34884615.969999999</v>
      </c>
      <c r="S31" s="18">
        <v>34884615.969999999</v>
      </c>
      <c r="T31" s="18"/>
      <c r="U31" s="18"/>
      <c r="V31" s="18"/>
      <c r="W31" s="18"/>
      <c r="X31" s="18">
        <v>721869826.22000003</v>
      </c>
      <c r="Y31" s="18">
        <v>0</v>
      </c>
      <c r="Z31" s="18">
        <v>5659146156.0500002</v>
      </c>
      <c r="AA31" s="18">
        <v>123625915.53</v>
      </c>
      <c r="AB31" s="18">
        <v>73880451.090000004</v>
      </c>
      <c r="AC31" s="18">
        <v>19322280</v>
      </c>
      <c r="AD31" s="18">
        <v>1169964606.01</v>
      </c>
      <c r="AE31" s="18">
        <v>72031571.480000004</v>
      </c>
      <c r="AF31" s="18"/>
      <c r="AG31" s="18"/>
      <c r="AH31" s="18"/>
      <c r="AI31" s="18"/>
      <c r="AJ31" s="18">
        <v>180632845.22999999</v>
      </c>
      <c r="AK31" s="18">
        <v>29378825.920000002</v>
      </c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>
        <v>32471701.52</v>
      </c>
      <c r="AW31" s="18">
        <v>5138335.12</v>
      </c>
      <c r="AX31" s="18">
        <v>57972008.609999999</v>
      </c>
      <c r="AY31" s="18">
        <v>54019034.520000003</v>
      </c>
      <c r="AZ31" s="18">
        <v>89051564.209999993</v>
      </c>
      <c r="BA31" s="18">
        <v>15595776.529999999</v>
      </c>
      <c r="BB31" s="18">
        <v>80374756.219999999</v>
      </c>
      <c r="BC31" s="18">
        <v>72392183.390000001</v>
      </c>
      <c r="BD31" s="18"/>
      <c r="BE31" s="18"/>
      <c r="BF31" s="18"/>
      <c r="BG31" s="18"/>
      <c r="BH31" s="18"/>
      <c r="BI31" s="18"/>
      <c r="BJ31" s="18">
        <v>1572150392.78</v>
      </c>
      <c r="BK31" s="18">
        <v>259284297.46000001</v>
      </c>
      <c r="BL31" s="18">
        <v>9793190.0399999991</v>
      </c>
      <c r="BM31" s="18"/>
      <c r="BN31" s="18">
        <v>15414378.43</v>
      </c>
      <c r="BO31" s="18">
        <v>1371283.18</v>
      </c>
      <c r="BP31" s="18"/>
      <c r="BQ31" s="18"/>
      <c r="BR31" s="18"/>
      <c r="BS31" s="18"/>
      <c r="BT31" s="18">
        <v>385024008.61000001</v>
      </c>
      <c r="BU31" s="18">
        <v>359527900.70999998</v>
      </c>
      <c r="BV31" s="18">
        <v>35148627.670000002</v>
      </c>
      <c r="BW31" s="18"/>
      <c r="BX31" s="18"/>
      <c r="BY31" s="18"/>
      <c r="BZ31" s="18">
        <v>129507074.59</v>
      </c>
      <c r="CA31" s="18">
        <v>128920420</v>
      </c>
      <c r="CB31" s="18">
        <v>11798450.34</v>
      </c>
      <c r="CC31" s="18">
        <v>664227.34</v>
      </c>
      <c r="CD31" s="18">
        <v>586685729.67999995</v>
      </c>
      <c r="CE31" s="18">
        <v>490483831.23000002</v>
      </c>
      <c r="CF31" s="18">
        <v>985464663.10000002</v>
      </c>
      <c r="CG31" s="18">
        <v>64821074.359999999</v>
      </c>
      <c r="CH31" s="17">
        <v>574.26170000000002</v>
      </c>
      <c r="CI31" s="17">
        <v>190.71870000000001</v>
      </c>
    </row>
    <row r="32" spans="2:87" ht="15" customHeight="1" x14ac:dyDescent="0.3">
      <c r="B32" s="2">
        <v>45194</v>
      </c>
      <c r="C32" s="1" t="s">
        <v>60</v>
      </c>
      <c r="D32" s="2">
        <v>45195</v>
      </c>
      <c r="E32" s="13">
        <f t="shared" si="1"/>
        <v>45195</v>
      </c>
      <c r="F32" s="18">
        <v>186797271.41999999</v>
      </c>
      <c r="G32" s="18">
        <v>85665429.420000002</v>
      </c>
      <c r="H32" s="18">
        <v>454477799.18000001</v>
      </c>
      <c r="I32" s="18">
        <v>0</v>
      </c>
      <c r="J32" s="18">
        <v>2866703213.5700002</v>
      </c>
      <c r="K32" s="18"/>
      <c r="L32" s="18"/>
      <c r="M32" s="18">
        <v>0</v>
      </c>
      <c r="N32" s="18">
        <v>3016000000</v>
      </c>
      <c r="O32" s="18">
        <v>0</v>
      </c>
      <c r="P32" s="18"/>
      <c r="Q32" s="18">
        <v>0</v>
      </c>
      <c r="R32" s="18">
        <v>34884615.969999999</v>
      </c>
      <c r="S32" s="18">
        <v>34884615.969999999</v>
      </c>
      <c r="T32" s="18"/>
      <c r="U32" s="18"/>
      <c r="V32" s="18"/>
      <c r="W32" s="18"/>
      <c r="X32" s="18">
        <v>721869826.22000003</v>
      </c>
      <c r="Y32" s="18">
        <v>0</v>
      </c>
      <c r="Z32" s="18">
        <v>5836950493.7600002</v>
      </c>
      <c r="AA32" s="18">
        <v>120507465.23</v>
      </c>
      <c r="AB32" s="18">
        <v>72679473.379999995</v>
      </c>
      <c r="AC32" s="18">
        <v>19401874.34</v>
      </c>
      <c r="AD32" s="18">
        <v>1218606029.3</v>
      </c>
      <c r="AE32" s="18">
        <v>72440304.959999993</v>
      </c>
      <c r="AF32" s="18"/>
      <c r="AG32" s="18"/>
      <c r="AH32" s="18"/>
      <c r="AI32" s="18"/>
      <c r="AJ32" s="18">
        <v>193089239.34999999</v>
      </c>
      <c r="AK32" s="18">
        <v>29378853.289999999</v>
      </c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>
        <v>33089079.420000002</v>
      </c>
      <c r="AW32" s="18">
        <v>5138697.9400000004</v>
      </c>
      <c r="AX32" s="18">
        <v>43528197.159999996</v>
      </c>
      <c r="AY32" s="18">
        <v>39698255.950000003</v>
      </c>
      <c r="AZ32" s="18">
        <v>274178.75</v>
      </c>
      <c r="BA32" s="18"/>
      <c r="BB32" s="18">
        <v>46138789.439999998</v>
      </c>
      <c r="BC32" s="18">
        <v>39565790.350000001</v>
      </c>
      <c r="BD32" s="18"/>
      <c r="BE32" s="18"/>
      <c r="BF32" s="18"/>
      <c r="BG32" s="18"/>
      <c r="BH32" s="18"/>
      <c r="BI32" s="18"/>
      <c r="BJ32" s="18">
        <v>1555671840.29</v>
      </c>
      <c r="BK32" s="18">
        <v>196810583.72999999</v>
      </c>
      <c r="BL32" s="18">
        <v>10740737.470000001</v>
      </c>
      <c r="BM32" s="18"/>
      <c r="BN32" s="18">
        <v>17602752.16</v>
      </c>
      <c r="BO32" s="18">
        <v>1371300.1</v>
      </c>
      <c r="BP32" s="18"/>
      <c r="BQ32" s="18"/>
      <c r="BR32" s="18"/>
      <c r="BS32" s="18"/>
      <c r="BT32" s="18">
        <v>443384597.94</v>
      </c>
      <c r="BU32" s="18">
        <v>433252966.94</v>
      </c>
      <c r="BV32" s="18">
        <v>35148627.670000002</v>
      </c>
      <c r="BW32" s="18"/>
      <c r="BX32" s="18"/>
      <c r="BY32" s="18"/>
      <c r="BZ32" s="18">
        <v>1090194.3600000001</v>
      </c>
      <c r="CA32" s="18"/>
      <c r="CB32" s="18">
        <v>8678685.6899999995</v>
      </c>
      <c r="CC32" s="18">
        <v>250592.73</v>
      </c>
      <c r="CD32" s="18">
        <v>516645595.29000002</v>
      </c>
      <c r="CE32" s="18">
        <v>434874859.76999998</v>
      </c>
      <c r="CF32" s="18">
        <v>1039026245</v>
      </c>
      <c r="CG32" s="18">
        <v>49202645.93</v>
      </c>
      <c r="CH32" s="17">
        <v>561.77120000000002</v>
      </c>
      <c r="CI32" s="17">
        <v>244.92070000000001</v>
      </c>
    </row>
    <row r="33" spans="2:87" ht="15" customHeight="1" x14ac:dyDescent="0.3">
      <c r="B33" s="2">
        <v>45195</v>
      </c>
      <c r="C33" s="1" t="s">
        <v>60</v>
      </c>
      <c r="D33" s="2">
        <v>45196</v>
      </c>
      <c r="E33" s="13">
        <f t="shared" si="1"/>
        <v>45196</v>
      </c>
      <c r="F33" s="18">
        <v>209974227.02000001</v>
      </c>
      <c r="G33" s="18">
        <v>95280180.920000002</v>
      </c>
      <c r="H33" s="18">
        <v>407276782.49000001</v>
      </c>
      <c r="I33" s="18">
        <v>0</v>
      </c>
      <c r="J33" s="18">
        <v>2859363893.5700002</v>
      </c>
      <c r="K33" s="18"/>
      <c r="L33" s="18"/>
      <c r="M33" s="18">
        <v>0</v>
      </c>
      <c r="N33" s="18">
        <v>3005000000</v>
      </c>
      <c r="O33" s="18">
        <v>0</v>
      </c>
      <c r="P33" s="18"/>
      <c r="Q33" s="18">
        <v>0</v>
      </c>
      <c r="R33" s="18">
        <v>34884615.969999999</v>
      </c>
      <c r="S33" s="18">
        <v>34884615.969999999</v>
      </c>
      <c r="T33" s="18"/>
      <c r="U33" s="18"/>
      <c r="V33" s="18"/>
      <c r="W33" s="18"/>
      <c r="X33" s="18">
        <v>721869826.22000003</v>
      </c>
      <c r="Y33" s="18">
        <v>0</v>
      </c>
      <c r="Z33" s="18">
        <v>5794587169.79</v>
      </c>
      <c r="AA33" s="18">
        <v>130122273.84999999</v>
      </c>
      <c r="AB33" s="18">
        <v>72024662.870000005</v>
      </c>
      <c r="AC33" s="18">
        <v>19963996.09</v>
      </c>
      <c r="AD33" s="18">
        <v>1186153723.6199999</v>
      </c>
      <c r="AE33" s="18">
        <v>71740402.540000007</v>
      </c>
      <c r="AF33" s="18"/>
      <c r="AG33" s="18"/>
      <c r="AH33" s="18"/>
      <c r="AI33" s="18"/>
      <c r="AJ33" s="18">
        <v>221423289.84999999</v>
      </c>
      <c r="AK33" s="18">
        <v>28647286.620000001</v>
      </c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>
        <v>33052023.989999998</v>
      </c>
      <c r="AW33" s="18">
        <v>5136117.87</v>
      </c>
      <c r="AX33" s="18">
        <v>40524480.759999998</v>
      </c>
      <c r="AY33" s="18">
        <v>37042301.909999996</v>
      </c>
      <c r="AZ33" s="18">
        <v>441674.57</v>
      </c>
      <c r="BA33" s="18"/>
      <c r="BB33" s="18">
        <v>114585756.17</v>
      </c>
      <c r="BC33" s="18">
        <v>108308866.14</v>
      </c>
      <c r="BD33" s="18"/>
      <c r="BE33" s="18"/>
      <c r="BF33" s="18"/>
      <c r="BG33" s="18"/>
      <c r="BH33" s="18"/>
      <c r="BI33" s="18"/>
      <c r="BJ33" s="18">
        <v>1617242827.24</v>
      </c>
      <c r="BK33" s="18">
        <v>261587466.87</v>
      </c>
      <c r="BL33" s="18">
        <v>10606804.289999999</v>
      </c>
      <c r="BM33" s="18"/>
      <c r="BN33" s="18">
        <v>15330753.210000001</v>
      </c>
      <c r="BO33" s="18">
        <v>1371179.78</v>
      </c>
      <c r="BP33" s="18"/>
      <c r="BQ33" s="18"/>
      <c r="BR33" s="18"/>
      <c r="BS33" s="18"/>
      <c r="BT33" s="18">
        <v>418055137.19999999</v>
      </c>
      <c r="BU33" s="18">
        <v>412561141.72000003</v>
      </c>
      <c r="BV33" s="18">
        <v>35148627.670000002</v>
      </c>
      <c r="BW33" s="18"/>
      <c r="BX33" s="18"/>
      <c r="BY33" s="18"/>
      <c r="BZ33" s="18">
        <v>48528900.789999999</v>
      </c>
      <c r="CA33" s="18">
        <v>47539180</v>
      </c>
      <c r="CB33" s="18">
        <v>9309404.7200000007</v>
      </c>
      <c r="CC33" s="18">
        <v>329254.03999999998</v>
      </c>
      <c r="CD33" s="18">
        <v>536979627.88</v>
      </c>
      <c r="CE33" s="18">
        <v>461800755.54000002</v>
      </c>
      <c r="CF33" s="18">
        <v>1080263199.3599999</v>
      </c>
      <c r="CG33" s="18">
        <v>65396866.719999999</v>
      </c>
      <c r="CH33" s="17">
        <v>536.40509999999995</v>
      </c>
      <c r="CI33" s="17">
        <v>198.97329999999999</v>
      </c>
    </row>
    <row r="34" spans="2:87" ht="15" customHeight="1" x14ac:dyDescent="0.3">
      <c r="B34" s="2">
        <v>45196</v>
      </c>
      <c r="C34" s="1" t="s">
        <v>60</v>
      </c>
      <c r="D34" s="2">
        <v>45197</v>
      </c>
      <c r="E34" s="13">
        <f t="shared" si="1"/>
        <v>45197</v>
      </c>
      <c r="F34" s="18">
        <v>211727519.72999999</v>
      </c>
      <c r="G34" s="18">
        <v>92664675.530000001</v>
      </c>
      <c r="H34" s="18">
        <v>303606980.17000002</v>
      </c>
      <c r="I34" s="18">
        <v>0</v>
      </c>
      <c r="J34" s="18">
        <v>2771817452.9699998</v>
      </c>
      <c r="K34" s="18"/>
      <c r="L34" s="18"/>
      <c r="M34" s="18">
        <v>0</v>
      </c>
      <c r="N34" s="18">
        <v>2928000000</v>
      </c>
      <c r="O34" s="18">
        <v>0</v>
      </c>
      <c r="P34" s="18"/>
      <c r="Q34" s="18">
        <v>0</v>
      </c>
      <c r="R34" s="18">
        <v>34884615.969999999</v>
      </c>
      <c r="S34" s="18">
        <v>34884615.969999999</v>
      </c>
      <c r="T34" s="18"/>
      <c r="U34" s="18"/>
      <c r="V34" s="18"/>
      <c r="W34" s="18"/>
      <c r="X34" s="18">
        <v>721869826.22000003</v>
      </c>
      <c r="Y34" s="18">
        <v>0</v>
      </c>
      <c r="Z34" s="18">
        <v>5528124175.8999996</v>
      </c>
      <c r="AA34" s="18">
        <v>127506724.78</v>
      </c>
      <c r="AB34" s="18">
        <v>73665057.219999999</v>
      </c>
      <c r="AC34" s="18">
        <v>19997596.600000001</v>
      </c>
      <c r="AD34" s="18">
        <v>1135528963.3099999</v>
      </c>
      <c r="AE34" s="18">
        <v>73355507.709999993</v>
      </c>
      <c r="AF34" s="18"/>
      <c r="AG34" s="18"/>
      <c r="AH34" s="18"/>
      <c r="AI34" s="18"/>
      <c r="AJ34" s="18">
        <v>224254831.43000001</v>
      </c>
      <c r="AK34" s="18">
        <v>29560653.699999999</v>
      </c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>
        <v>33751443.210000001</v>
      </c>
      <c r="AW34" s="18">
        <v>5124880.4400000004</v>
      </c>
      <c r="AX34" s="18">
        <v>42571163.189999998</v>
      </c>
      <c r="AY34" s="18">
        <v>39696658.020000003</v>
      </c>
      <c r="AZ34" s="18">
        <v>1226864.3</v>
      </c>
      <c r="BA34" s="18"/>
      <c r="BB34" s="18">
        <v>68022674.870000005</v>
      </c>
      <c r="BC34" s="18">
        <v>62464274.829999998</v>
      </c>
      <c r="BD34" s="18"/>
      <c r="BE34" s="18"/>
      <c r="BF34" s="18"/>
      <c r="BG34" s="18"/>
      <c r="BH34" s="18"/>
      <c r="BI34" s="18"/>
      <c r="BJ34" s="18">
        <v>1529122677.74</v>
      </c>
      <c r="BK34" s="18">
        <v>221608531.80000001</v>
      </c>
      <c r="BL34" s="18">
        <v>10645779.85</v>
      </c>
      <c r="BM34" s="18"/>
      <c r="BN34" s="18">
        <v>16012101.369999999</v>
      </c>
      <c r="BO34" s="18">
        <v>1370655.73</v>
      </c>
      <c r="BP34" s="18"/>
      <c r="BQ34" s="18"/>
      <c r="BR34" s="18"/>
      <c r="BS34" s="18"/>
      <c r="BT34" s="18">
        <v>415257137.14999998</v>
      </c>
      <c r="BU34" s="18">
        <v>409985800.51999998</v>
      </c>
      <c r="BV34" s="18">
        <v>41034380.979999997</v>
      </c>
      <c r="BW34" s="18"/>
      <c r="BX34" s="18"/>
      <c r="BY34" s="18"/>
      <c r="BZ34" s="18">
        <v>11986870.109999999</v>
      </c>
      <c r="CA34" s="18">
        <v>10970580</v>
      </c>
      <c r="CB34" s="18">
        <v>7649839.5499999998</v>
      </c>
      <c r="CC34" s="18">
        <v>1650729.75</v>
      </c>
      <c r="CD34" s="18">
        <v>502586109.00999999</v>
      </c>
      <c r="CE34" s="18">
        <v>423977766</v>
      </c>
      <c r="CF34" s="18">
        <v>1026536568.73</v>
      </c>
      <c r="CG34" s="18">
        <v>55402132.950000003</v>
      </c>
      <c r="CH34" s="17">
        <v>538.52189999999996</v>
      </c>
      <c r="CI34" s="17">
        <v>230.14769999999999</v>
      </c>
    </row>
    <row r="35" spans="2:87" ht="15" customHeight="1" x14ac:dyDescent="0.3">
      <c r="B35" s="2">
        <v>45197</v>
      </c>
      <c r="C35" s="1" t="s">
        <v>60</v>
      </c>
      <c r="D35" s="2">
        <v>45198</v>
      </c>
      <c r="E35" s="13">
        <f t="shared" si="1"/>
        <v>45198</v>
      </c>
      <c r="F35" s="18">
        <v>205801772.78</v>
      </c>
      <c r="G35" s="18">
        <v>91448638.180000007</v>
      </c>
      <c r="H35" s="18">
        <v>361622563.43000001</v>
      </c>
      <c r="I35" s="18">
        <v>0</v>
      </c>
      <c r="J35" s="18">
        <v>2608031463.77</v>
      </c>
      <c r="K35" s="18"/>
      <c r="L35" s="18"/>
      <c r="M35" s="18">
        <v>0</v>
      </c>
      <c r="N35" s="18">
        <v>2928000000</v>
      </c>
      <c r="O35" s="18">
        <v>0</v>
      </c>
      <c r="P35" s="18"/>
      <c r="Q35" s="18">
        <v>0</v>
      </c>
      <c r="R35" s="18">
        <v>34884615.969999999</v>
      </c>
      <c r="S35" s="18">
        <v>34884615.969999999</v>
      </c>
      <c r="T35" s="18"/>
      <c r="U35" s="18"/>
      <c r="V35" s="18"/>
      <c r="W35" s="18"/>
      <c r="X35" s="18">
        <v>721869826.22000003</v>
      </c>
      <c r="Y35" s="18">
        <v>0</v>
      </c>
      <c r="Z35" s="18">
        <v>5416428233.5699997</v>
      </c>
      <c r="AA35" s="18">
        <v>126290897.98999999</v>
      </c>
      <c r="AB35" s="18">
        <v>72807428.390000001</v>
      </c>
      <c r="AC35" s="18">
        <v>19854436.920000002</v>
      </c>
      <c r="AD35" s="18">
        <v>1135248664.1300001</v>
      </c>
      <c r="AE35" s="18">
        <v>70919323.790000007</v>
      </c>
      <c r="AF35" s="18"/>
      <c r="AG35" s="18"/>
      <c r="AH35" s="18"/>
      <c r="AI35" s="18"/>
      <c r="AJ35" s="18">
        <v>228654521.99000001</v>
      </c>
      <c r="AK35" s="18">
        <v>32586934.539999999</v>
      </c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>
        <v>31587347.809999999</v>
      </c>
      <c r="AW35" s="18">
        <v>5103685.54</v>
      </c>
      <c r="AX35" s="18">
        <v>40892208.789999999</v>
      </c>
      <c r="AY35" s="18">
        <v>37820841.880000003</v>
      </c>
      <c r="AZ35" s="18">
        <v>73342696.640000001</v>
      </c>
      <c r="BA35" s="18"/>
      <c r="BB35" s="18">
        <v>96258981.299999997</v>
      </c>
      <c r="BC35" s="18">
        <v>90557760.579999998</v>
      </c>
      <c r="BD35" s="18"/>
      <c r="BE35" s="18"/>
      <c r="BF35" s="18"/>
      <c r="BG35" s="18"/>
      <c r="BH35" s="18"/>
      <c r="BI35" s="18"/>
      <c r="BJ35" s="18">
        <v>1628005644.46</v>
      </c>
      <c r="BK35" s="18">
        <v>248256149.75</v>
      </c>
      <c r="BL35" s="18">
        <v>10428931.859999999</v>
      </c>
      <c r="BM35" s="18"/>
      <c r="BN35" s="18">
        <v>15901014.91</v>
      </c>
      <c r="BO35" s="18">
        <v>1369667.32</v>
      </c>
      <c r="BP35" s="18"/>
      <c r="BQ35" s="18"/>
      <c r="BR35" s="18"/>
      <c r="BS35" s="18"/>
      <c r="BT35" s="18">
        <v>322208100.67000002</v>
      </c>
      <c r="BU35" s="18">
        <v>317318766.94</v>
      </c>
      <c r="BV35" s="18">
        <v>41034380.979999997</v>
      </c>
      <c r="BW35" s="18"/>
      <c r="BX35" s="18"/>
      <c r="BY35" s="18"/>
      <c r="BZ35" s="18">
        <v>150267288.08000001</v>
      </c>
      <c r="CA35" s="18">
        <v>149931260</v>
      </c>
      <c r="CB35" s="18">
        <v>7938444.1100000003</v>
      </c>
      <c r="CC35" s="18">
        <v>192859.87</v>
      </c>
      <c r="CD35" s="18">
        <v>547778160.61000001</v>
      </c>
      <c r="CE35" s="18">
        <v>468812554.13</v>
      </c>
      <c r="CF35" s="18">
        <v>1080227483.8499999</v>
      </c>
      <c r="CG35" s="18">
        <v>62064037.439999998</v>
      </c>
      <c r="CH35" s="17">
        <v>501.41550000000001</v>
      </c>
      <c r="CI35" s="17">
        <v>203.48480000000001</v>
      </c>
    </row>
    <row r="36" spans="2:87" ht="15" customHeight="1" x14ac:dyDescent="0.3">
      <c r="B36" s="2">
        <v>45198</v>
      </c>
      <c r="C36" s="1" t="s">
        <v>60</v>
      </c>
      <c r="D36" s="2">
        <v>45199</v>
      </c>
      <c r="E36" s="13">
        <f t="shared" si="1"/>
        <v>45199</v>
      </c>
      <c r="F36" s="18">
        <v>190979092.53</v>
      </c>
      <c r="G36" s="18">
        <v>93895862.430000007</v>
      </c>
      <c r="H36" s="18">
        <v>523188018.85000002</v>
      </c>
      <c r="I36" s="18">
        <v>0</v>
      </c>
      <c r="J36" s="18">
        <v>2394841274.4699998</v>
      </c>
      <c r="K36" s="18"/>
      <c r="L36" s="18"/>
      <c r="M36" s="18">
        <v>0</v>
      </c>
      <c r="N36" s="18">
        <v>2861000000</v>
      </c>
      <c r="O36" s="18">
        <v>0</v>
      </c>
      <c r="P36" s="18"/>
      <c r="Q36" s="18">
        <v>0</v>
      </c>
      <c r="R36" s="18">
        <v>34884615.969999999</v>
      </c>
      <c r="S36" s="18">
        <v>34884615.969999999</v>
      </c>
      <c r="T36" s="18"/>
      <c r="U36" s="18"/>
      <c r="V36" s="18"/>
      <c r="W36" s="18"/>
      <c r="X36" s="18">
        <v>721869826.22000003</v>
      </c>
      <c r="Y36" s="18">
        <v>0</v>
      </c>
      <c r="Z36" s="18">
        <v>5282980959.4399996</v>
      </c>
      <c r="AA36" s="18">
        <v>128738262.23999999</v>
      </c>
      <c r="AB36" s="18">
        <v>75398369.189999998</v>
      </c>
      <c r="AC36" s="18">
        <v>19515381.629999999</v>
      </c>
      <c r="AD36" s="18">
        <v>1245916228.71</v>
      </c>
      <c r="AE36" s="18">
        <v>91847528.280000001</v>
      </c>
      <c r="AF36" s="18"/>
      <c r="AG36" s="18"/>
      <c r="AH36" s="18"/>
      <c r="AI36" s="18"/>
      <c r="AJ36" s="18">
        <v>225324382.41</v>
      </c>
      <c r="AK36" s="18">
        <v>32589206.890000001</v>
      </c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>
        <v>31153832.27</v>
      </c>
      <c r="AW36" s="18">
        <v>5104058.4400000004</v>
      </c>
      <c r="AX36" s="18">
        <v>59563499.359999999</v>
      </c>
      <c r="AY36" s="18">
        <v>55591961.649999999</v>
      </c>
      <c r="AZ36" s="18"/>
      <c r="BA36" s="18"/>
      <c r="BB36" s="18">
        <v>66698589.399999999</v>
      </c>
      <c r="BC36" s="18">
        <v>60682882.259999998</v>
      </c>
      <c r="BD36" s="18"/>
      <c r="BE36" s="18"/>
      <c r="BF36" s="18"/>
      <c r="BG36" s="18"/>
      <c r="BH36" s="18"/>
      <c r="BI36" s="18"/>
      <c r="BJ36" s="18">
        <v>1653158513.55</v>
      </c>
      <c r="BK36" s="18">
        <v>256744111.65000001</v>
      </c>
      <c r="BL36" s="18">
        <v>10608506.27</v>
      </c>
      <c r="BM36" s="18"/>
      <c r="BN36" s="18">
        <v>14910709.789999999</v>
      </c>
      <c r="BO36" s="18">
        <v>181205.21</v>
      </c>
      <c r="BP36" s="18"/>
      <c r="BQ36" s="18"/>
      <c r="BR36" s="18"/>
      <c r="BS36" s="18"/>
      <c r="BT36" s="18">
        <v>497998117.75999999</v>
      </c>
      <c r="BU36" s="18">
        <v>472677443.80000001</v>
      </c>
      <c r="BV36" s="18">
        <v>58105096.170000002</v>
      </c>
      <c r="BW36" s="18"/>
      <c r="BX36" s="18"/>
      <c r="BY36" s="18"/>
      <c r="BZ36" s="18"/>
      <c r="CA36" s="18"/>
      <c r="CB36" s="18">
        <v>9559585.9800000004</v>
      </c>
      <c r="CC36" s="18">
        <v>519459.61</v>
      </c>
      <c r="CD36" s="18">
        <v>591182015.97000003</v>
      </c>
      <c r="CE36" s="18">
        <v>473378108.62</v>
      </c>
      <c r="CF36" s="18">
        <v>1061976497.58</v>
      </c>
      <c r="CG36" s="18">
        <v>64186027.909999996</v>
      </c>
      <c r="CH36" s="17">
        <v>497.46679999999998</v>
      </c>
      <c r="CI36" s="17">
        <v>200.57050000000001</v>
      </c>
    </row>
    <row r="37" spans="2:87" ht="15" customHeight="1" x14ac:dyDescent="0.3">
      <c r="B37" s="2">
        <v>45199</v>
      </c>
      <c r="C37" s="1" t="s">
        <v>61</v>
      </c>
      <c r="D37" s="2"/>
      <c r="E37" s="13" t="str">
        <f t="shared" si="1"/>
        <v>01.10.2023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7">
        <v>596.69140000000004</v>
      </c>
      <c r="CI37" s="17">
        <v>211.29650000000001</v>
      </c>
    </row>
    <row r="39" spans="2:87" x14ac:dyDescent="0.3">
      <c r="CH39" s="21"/>
      <c r="CI39" s="21"/>
    </row>
    <row r="40" spans="2:87" x14ac:dyDescent="0.3">
      <c r="CH40" s="47"/>
      <c r="CI40" s="47"/>
    </row>
    <row r="41" spans="2:87" x14ac:dyDescent="0.3">
      <c r="CH41" s="48"/>
      <c r="CI41" s="48"/>
    </row>
    <row r="60" spans="56:56" x14ac:dyDescent="0.3">
      <c r="BD60" s="18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E16:CI37 CH39:CI40">
    <cfRule type="expression" dxfId="6" priority="5">
      <formula>$C16="1"</formula>
    </cfRule>
  </conditionalFormatting>
  <conditionalFormatting sqref="BD60">
    <cfRule type="expression" dxfId="5" priority="6">
      <formula>$C60="1"</formula>
    </cfRule>
  </conditionalFormatting>
  <conditionalFormatting sqref="E15">
    <cfRule type="expression" dxfId="4" priority="4">
      <formula>$C15="1"</formula>
    </cfRule>
  </conditionalFormatting>
  <conditionalFormatting sqref="F15:CI15">
    <cfRule type="expression" dxfId="1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Забудська Галина Ю.</cp:lastModifiedBy>
  <dcterms:created xsi:type="dcterms:W3CDTF">2022-03-30T12:07:52Z</dcterms:created>
  <dcterms:modified xsi:type="dcterms:W3CDTF">2023-10-11T08:29:43Z</dcterms:modified>
</cp:coreProperties>
</file>