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90" yWindow="2490" windowWidth="17280" windowHeight="9030" firstSheet="1" activeTab="1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Лист1!$A$15:$CI$37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9" i="1" l="1"/>
  <c r="E8" i="1"/>
  <c r="F2" i="1"/>
  <c r="E3" i="1"/>
  <c r="E2" i="1"/>
  <c r="E1" i="1"/>
  <c r="F1" i="1" s="1"/>
  <c r="E6" i="1" l="1"/>
  <c r="E37" i="1"/>
</calcChain>
</file>

<file path=xl/sharedStrings.xml><?xml version="1.0" encoding="utf-8"?>
<sst xmlns="http://schemas.openxmlformats.org/spreadsheetml/2006/main" count="168" uniqueCount="66">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</sst>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8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/>
    <xf numFmtId="0" fontId="0" fillId="0" borderId="0" xfId="0"/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49</v>
      </c>
    </row>
    <row r="4" spans="1:18" x14ac:dyDescent="0.25">
      <c r="A4" t="s">
        <v>50</v>
      </c>
      <c r="B4" s="21" t="s">
        <v>51</v>
      </c>
      <c r="D4" s="21" t="s">
        <v>52</v>
      </c>
      <c r="F4" s="21" t="s">
        <v>53</v>
      </c>
      <c r="G4" s="21" t="s">
        <v>54</v>
      </c>
      <c r="H4" s="22">
        <v>45352</v>
      </c>
      <c r="I4" s="21" t="s">
        <v>55</v>
      </c>
      <c r="J4" s="21" t="s">
        <v>56</v>
      </c>
      <c r="K4" s="21" t="s">
        <v>57</v>
      </c>
      <c r="N4">
        <v>0</v>
      </c>
      <c r="O4">
        <v>2</v>
      </c>
      <c r="P4" s="21" t="s">
        <v>58</v>
      </c>
      <c r="Q4" s="21" t="s">
        <v>59</v>
      </c>
      <c r="R4" s="22">
        <v>45352</v>
      </c>
    </row>
    <row r="5" spans="1:18" x14ac:dyDescent="0.25">
      <c r="A5" t="s">
        <v>62</v>
      </c>
    </row>
    <row r="6" spans="1:18" x14ac:dyDescent="0.25">
      <c r="A6" t="s">
        <v>63</v>
      </c>
      <c r="B6">
        <v>459</v>
      </c>
      <c r="C6" s="22">
        <v>45351</v>
      </c>
      <c r="D6">
        <v>380526</v>
      </c>
      <c r="E6">
        <v>1</v>
      </c>
      <c r="F6">
        <v>1</v>
      </c>
      <c r="G6">
        <v>0</v>
      </c>
      <c r="H6">
        <v>83545000000</v>
      </c>
    </row>
    <row r="7" spans="1:18" x14ac:dyDescent="0.25">
      <c r="A7" t="s">
        <v>64</v>
      </c>
      <c r="B7" s="22">
        <v>45355</v>
      </c>
      <c r="C7">
        <v>0</v>
      </c>
      <c r="D7">
        <v>1</v>
      </c>
      <c r="E7" t="b">
        <v>0</v>
      </c>
    </row>
    <row r="8" spans="1:18" x14ac:dyDescent="0.25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60"/>
  <sheetViews>
    <sheetView showGridLines="0" tabSelected="1" workbookViewId="0">
      <pane xSplit="5" topLeftCell="F1" activePane="topRight" state="frozen"/>
      <selection activeCell="A5" sqref="A5"/>
      <selection pane="topRight" activeCell="A15" sqref="A15:CI37"/>
    </sheetView>
  </sheetViews>
  <sheetFormatPr defaultRowHeight="15" x14ac:dyDescent="0.25"/>
  <cols>
    <col min="1" max="1" width="2.7109375" customWidth="1"/>
    <col min="2" max="2" width="3.140625" hidden="1" customWidth="1"/>
    <col min="3" max="3" width="5.28515625" hidden="1" customWidth="1"/>
    <col min="4" max="4" width="4.7109375" style="4" hidden="1" customWidth="1"/>
    <col min="5" max="5" width="10.140625" customWidth="1"/>
    <col min="6" max="83" width="13.7109375" customWidth="1"/>
    <col min="84" max="87" width="13.7109375" style="4" customWidth="1"/>
    <col min="88" max="89" width="13.7109375" customWidth="1"/>
  </cols>
  <sheetData>
    <row r="1" spans="1:87" s="3" customFormat="1" hidden="1" x14ac:dyDescent="0.25">
      <c r="D1" s="4"/>
      <c r="E1" s="4">
        <f>_xlfn.SINGLE(ClDSOutBlOption_ReportDate)</f>
        <v>45352</v>
      </c>
      <c r="F1" s="4" t="str">
        <f>MID("00",1,2-LEN(DAY(E1)))&amp;DAY(E1)&amp;"."&amp;MID("00",1,2-LEN(MONTH(E1)))&amp;MONTH(E1)&amp;"."&amp;YEAR(E1)</f>
        <v>01.03.2024</v>
      </c>
      <c r="G1" s="4" t="e">
        <v>#NAME?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</row>
    <row r="2" spans="1:87" s="3" customFormat="1" hidden="1" x14ac:dyDescent="0.25">
      <c r="D2" s="4"/>
      <c r="E2" s="4">
        <f>_xlfn.SINGLE(ClDSOutBlOption_ExecDate)</f>
        <v>45352</v>
      </c>
      <c r="F2" s="4">
        <f>_xlfn.SINGLE(CLSInSimple_MFO)</f>
        <v>380526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</row>
    <row r="3" spans="1:87" s="3" customFormat="1" hidden="1" x14ac:dyDescent="0.25">
      <c r="C3" s="4"/>
      <c r="D3" s="4"/>
      <c r="E3" s="4" t="e">
        <f>2+ROWS(ClDSOutBlSrcIndexRange)</f>
        <v>#NAME?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</row>
    <row r="4" spans="1:87" s="3" customFormat="1" hidden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</row>
    <row r="5" spans="1:87" s="3" customFormat="1" ht="18.75" x14ac:dyDescent="0.3">
      <c r="C5" s="4"/>
      <c r="D5" s="4"/>
      <c r="E5" s="6" t="s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</row>
    <row r="6" spans="1:87" s="3" customFormat="1" x14ac:dyDescent="0.25">
      <c r="C6" s="4"/>
      <c r="D6" s="4"/>
      <c r="E6" s="5" t="str">
        <f xml:space="preserve"> "станом на " &amp; F1 &amp; " року"</f>
        <v>станом на 01.03.2024 року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s="3" customFormat="1" x14ac:dyDescent="0.25">
      <c r="D7" s="4"/>
      <c r="CF7" s="4"/>
      <c r="CG7" s="4"/>
      <c r="CH7" s="4"/>
      <c r="CI7" s="4"/>
    </row>
    <row r="8" spans="1:87" s="3" customFormat="1" x14ac:dyDescent="0.25">
      <c r="C8" s="4"/>
      <c r="D8" s="4"/>
      <c r="E8" s="4" t="str">
        <f>_xlfn.SINGLE(ClDSOutBlOption_InstName)</f>
        <v>АКЦІОНЕРНЕ ТОВАРИСТВО 'КОМЕРЦІЙНИЙ БАНК 'ГЛОБУС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</row>
    <row r="9" spans="1:87" s="3" customFormat="1" x14ac:dyDescent="0.25">
      <c r="C9" s="4"/>
      <c r="D9" s="4"/>
      <c r="E9" s="16" t="s">
        <v>47</v>
      </c>
      <c r="F9" s="17">
        <f>_xlfn.SINGLE(CLSInSimple_MFO)</f>
        <v>380526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</row>
    <row r="10" spans="1:87" s="4" customFormat="1" x14ac:dyDescent="0.25">
      <c r="CI10" s="14" t="s">
        <v>46</v>
      </c>
    </row>
    <row r="11" spans="1:87" s="4" customFormat="1" ht="21" customHeight="1" x14ac:dyDescent="0.25">
      <c r="E11" s="27" t="s">
        <v>1</v>
      </c>
      <c r="F11" s="30" t="s">
        <v>2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/>
      <c r="AB11" s="33" t="s">
        <v>3</v>
      </c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5"/>
      <c r="BL11" s="33" t="s">
        <v>4</v>
      </c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5"/>
      <c r="CF11" s="41" t="s">
        <v>5</v>
      </c>
      <c r="CG11" s="42"/>
      <c r="CH11" s="23" t="s">
        <v>48</v>
      </c>
      <c r="CI11" s="24"/>
    </row>
    <row r="12" spans="1:87" s="4" customFormat="1" ht="96" customHeight="1" x14ac:dyDescent="0.25">
      <c r="E12" s="28"/>
      <c r="F12" s="36" t="s">
        <v>6</v>
      </c>
      <c r="G12" s="36"/>
      <c r="H12" s="37" t="s">
        <v>7</v>
      </c>
      <c r="I12" s="38"/>
      <c r="J12" s="37" t="s">
        <v>8</v>
      </c>
      <c r="K12" s="38"/>
      <c r="L12" s="37" t="s">
        <v>9</v>
      </c>
      <c r="M12" s="38"/>
      <c r="N12" s="39" t="s">
        <v>10</v>
      </c>
      <c r="O12" s="40"/>
      <c r="P12" s="39" t="s">
        <v>11</v>
      </c>
      <c r="Q12" s="40"/>
      <c r="R12" s="39" t="s">
        <v>12</v>
      </c>
      <c r="S12" s="40"/>
      <c r="T12" s="39" t="s">
        <v>13</v>
      </c>
      <c r="U12" s="40"/>
      <c r="V12" s="39" t="s">
        <v>14</v>
      </c>
      <c r="W12" s="40"/>
      <c r="X12" s="37" t="s">
        <v>15</v>
      </c>
      <c r="Y12" s="38"/>
      <c r="Z12" s="39" t="s">
        <v>16</v>
      </c>
      <c r="AA12" s="40"/>
      <c r="AB12" s="39" t="s">
        <v>17</v>
      </c>
      <c r="AC12" s="40"/>
      <c r="AD12" s="39" t="s">
        <v>18</v>
      </c>
      <c r="AE12" s="40"/>
      <c r="AF12" s="39" t="s">
        <v>19</v>
      </c>
      <c r="AG12" s="40"/>
      <c r="AH12" s="37" t="s">
        <v>20</v>
      </c>
      <c r="AI12" s="38"/>
      <c r="AJ12" s="39" t="s">
        <v>21</v>
      </c>
      <c r="AK12" s="40"/>
      <c r="AL12" s="39" t="s">
        <v>22</v>
      </c>
      <c r="AM12" s="40"/>
      <c r="AN12" s="37" t="s">
        <v>23</v>
      </c>
      <c r="AO12" s="38"/>
      <c r="AP12" s="39" t="s">
        <v>24</v>
      </c>
      <c r="AQ12" s="40"/>
      <c r="AR12" s="37" t="s">
        <v>25</v>
      </c>
      <c r="AS12" s="38"/>
      <c r="AT12" s="37" t="s">
        <v>26</v>
      </c>
      <c r="AU12" s="38"/>
      <c r="AV12" s="37" t="s">
        <v>27</v>
      </c>
      <c r="AW12" s="38"/>
      <c r="AX12" s="39" t="s">
        <v>28</v>
      </c>
      <c r="AY12" s="40"/>
      <c r="AZ12" s="37" t="s">
        <v>29</v>
      </c>
      <c r="BA12" s="38"/>
      <c r="BB12" s="39" t="s">
        <v>30</v>
      </c>
      <c r="BC12" s="40"/>
      <c r="BD12" s="37" t="s">
        <v>31</v>
      </c>
      <c r="BE12" s="38"/>
      <c r="BF12" s="39" t="s">
        <v>32</v>
      </c>
      <c r="BG12" s="40"/>
      <c r="BH12" s="37" t="s">
        <v>33</v>
      </c>
      <c r="BI12" s="38"/>
      <c r="BJ12" s="45" t="s">
        <v>34</v>
      </c>
      <c r="BK12" s="46"/>
      <c r="BL12" s="47" t="s">
        <v>35</v>
      </c>
      <c r="BM12" s="47"/>
      <c r="BN12" s="36" t="s">
        <v>36</v>
      </c>
      <c r="BO12" s="36"/>
      <c r="BP12" s="36" t="s">
        <v>37</v>
      </c>
      <c r="BQ12" s="36"/>
      <c r="BR12" s="47" t="s">
        <v>38</v>
      </c>
      <c r="BS12" s="47"/>
      <c r="BT12" s="36" t="s">
        <v>19</v>
      </c>
      <c r="BU12" s="36"/>
      <c r="BV12" s="36" t="s">
        <v>39</v>
      </c>
      <c r="BW12" s="36"/>
      <c r="BX12" s="36" t="s">
        <v>40</v>
      </c>
      <c r="BY12" s="36"/>
      <c r="BZ12" s="36" t="s">
        <v>41</v>
      </c>
      <c r="CA12" s="36"/>
      <c r="CB12" s="47" t="s">
        <v>42</v>
      </c>
      <c r="CC12" s="47"/>
      <c r="CD12" s="36" t="s">
        <v>43</v>
      </c>
      <c r="CE12" s="36"/>
      <c r="CF12" s="43"/>
      <c r="CG12" s="44"/>
      <c r="CH12" s="25"/>
      <c r="CI12" s="26"/>
    </row>
    <row r="13" spans="1:87" s="4" customFormat="1" ht="25.5" customHeight="1" x14ac:dyDescent="0.25">
      <c r="E13" s="29"/>
      <c r="F13" s="7" t="s">
        <v>44</v>
      </c>
      <c r="G13" s="7" t="s">
        <v>45</v>
      </c>
      <c r="H13" s="7" t="s">
        <v>44</v>
      </c>
      <c r="I13" s="8" t="s">
        <v>45</v>
      </c>
      <c r="J13" s="9" t="s">
        <v>44</v>
      </c>
      <c r="K13" s="9" t="s">
        <v>45</v>
      </c>
      <c r="L13" s="8" t="s">
        <v>44</v>
      </c>
      <c r="M13" s="8" t="s">
        <v>45</v>
      </c>
      <c r="N13" s="8" t="s">
        <v>44</v>
      </c>
      <c r="O13" s="8" t="s">
        <v>45</v>
      </c>
      <c r="P13" s="7" t="s">
        <v>44</v>
      </c>
      <c r="Q13" s="7" t="s">
        <v>45</v>
      </c>
      <c r="R13" s="7" t="s">
        <v>44</v>
      </c>
      <c r="S13" s="7" t="s">
        <v>45</v>
      </c>
      <c r="T13" s="7" t="s">
        <v>44</v>
      </c>
      <c r="U13" s="7" t="s">
        <v>45</v>
      </c>
      <c r="V13" s="7" t="s">
        <v>44</v>
      </c>
      <c r="W13" s="7" t="s">
        <v>45</v>
      </c>
      <c r="X13" s="7" t="s">
        <v>44</v>
      </c>
      <c r="Y13" s="7" t="s">
        <v>45</v>
      </c>
      <c r="Z13" s="7" t="s">
        <v>44</v>
      </c>
      <c r="AA13" s="7" t="s">
        <v>45</v>
      </c>
      <c r="AB13" s="7" t="s">
        <v>44</v>
      </c>
      <c r="AC13" s="7" t="s">
        <v>45</v>
      </c>
      <c r="AD13" s="7" t="s">
        <v>44</v>
      </c>
      <c r="AE13" s="7" t="s">
        <v>45</v>
      </c>
      <c r="AF13" s="7" t="s">
        <v>44</v>
      </c>
      <c r="AG13" s="7" t="s">
        <v>45</v>
      </c>
      <c r="AH13" s="7" t="s">
        <v>44</v>
      </c>
      <c r="AI13" s="7" t="s">
        <v>45</v>
      </c>
      <c r="AJ13" s="7" t="s">
        <v>44</v>
      </c>
      <c r="AK13" s="7" t="s">
        <v>45</v>
      </c>
      <c r="AL13" s="7" t="s">
        <v>44</v>
      </c>
      <c r="AM13" s="7" t="s">
        <v>45</v>
      </c>
      <c r="AN13" s="7" t="s">
        <v>44</v>
      </c>
      <c r="AO13" s="7" t="s">
        <v>45</v>
      </c>
      <c r="AP13" s="7" t="s">
        <v>44</v>
      </c>
      <c r="AQ13" s="7" t="s">
        <v>45</v>
      </c>
      <c r="AR13" s="7" t="s">
        <v>44</v>
      </c>
      <c r="AS13" s="7" t="s">
        <v>45</v>
      </c>
      <c r="AT13" s="7" t="s">
        <v>44</v>
      </c>
      <c r="AU13" s="7" t="s">
        <v>45</v>
      </c>
      <c r="AV13" s="7" t="s">
        <v>44</v>
      </c>
      <c r="AW13" s="7" t="s">
        <v>45</v>
      </c>
      <c r="AX13" s="7" t="s">
        <v>44</v>
      </c>
      <c r="AY13" s="7" t="s">
        <v>45</v>
      </c>
      <c r="AZ13" s="7" t="s">
        <v>44</v>
      </c>
      <c r="BA13" s="7" t="s">
        <v>45</v>
      </c>
      <c r="BB13" s="7" t="s">
        <v>44</v>
      </c>
      <c r="BC13" s="7" t="s">
        <v>45</v>
      </c>
      <c r="BD13" s="10" t="s">
        <v>44</v>
      </c>
      <c r="BE13" s="10" t="s">
        <v>45</v>
      </c>
      <c r="BF13" s="7" t="s">
        <v>44</v>
      </c>
      <c r="BG13" s="7" t="s">
        <v>45</v>
      </c>
      <c r="BH13" s="7" t="s">
        <v>44</v>
      </c>
      <c r="BI13" s="7" t="s">
        <v>45</v>
      </c>
      <c r="BJ13" s="7" t="s">
        <v>44</v>
      </c>
      <c r="BK13" s="7" t="s">
        <v>45</v>
      </c>
      <c r="BL13" s="7" t="s">
        <v>44</v>
      </c>
      <c r="BM13" s="7" t="s">
        <v>45</v>
      </c>
      <c r="BN13" s="7" t="s">
        <v>44</v>
      </c>
      <c r="BO13" s="7" t="s">
        <v>45</v>
      </c>
      <c r="BP13" s="7" t="s">
        <v>44</v>
      </c>
      <c r="BQ13" s="7" t="s">
        <v>45</v>
      </c>
      <c r="BR13" s="10" t="s">
        <v>44</v>
      </c>
      <c r="BS13" s="10" t="s">
        <v>45</v>
      </c>
      <c r="BT13" s="7" t="s">
        <v>44</v>
      </c>
      <c r="BU13" s="7" t="s">
        <v>45</v>
      </c>
      <c r="BV13" s="7" t="s">
        <v>44</v>
      </c>
      <c r="BW13" s="7" t="s">
        <v>45</v>
      </c>
      <c r="BX13" s="7" t="s">
        <v>44</v>
      </c>
      <c r="BY13" s="7" t="s">
        <v>45</v>
      </c>
      <c r="BZ13" s="7" t="s">
        <v>44</v>
      </c>
      <c r="CA13" s="7" t="s">
        <v>45</v>
      </c>
      <c r="CB13" s="7" t="s">
        <v>44</v>
      </c>
      <c r="CC13" s="7" t="s">
        <v>45</v>
      </c>
      <c r="CD13" s="7" t="s">
        <v>44</v>
      </c>
      <c r="CE13" s="7" t="s">
        <v>45</v>
      </c>
      <c r="CF13" s="12" t="s">
        <v>44</v>
      </c>
      <c r="CG13" s="12" t="s">
        <v>45</v>
      </c>
      <c r="CH13" s="12" t="s">
        <v>44</v>
      </c>
      <c r="CI13" s="12" t="s">
        <v>45</v>
      </c>
    </row>
    <row r="14" spans="1:87" s="3" customFormat="1" ht="12.75" customHeight="1" x14ac:dyDescent="0.25">
      <c r="B14" s="4"/>
      <c r="C14" s="4"/>
      <c r="D14" s="4"/>
      <c r="E14" s="11"/>
      <c r="F14" s="11">
        <v>3</v>
      </c>
      <c r="G14" s="11">
        <v>4</v>
      </c>
      <c r="H14" s="11">
        <v>5</v>
      </c>
      <c r="I14" s="11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1">
        <v>12</v>
      </c>
      <c r="P14" s="11">
        <v>13</v>
      </c>
      <c r="Q14" s="11">
        <v>14</v>
      </c>
      <c r="R14" s="11">
        <v>15</v>
      </c>
      <c r="S14" s="11">
        <v>16</v>
      </c>
      <c r="T14" s="11">
        <v>17</v>
      </c>
      <c r="U14" s="11">
        <v>18</v>
      </c>
      <c r="V14" s="11">
        <v>19</v>
      </c>
      <c r="W14" s="11">
        <v>20</v>
      </c>
      <c r="X14" s="11">
        <v>21</v>
      </c>
      <c r="Y14" s="11">
        <v>22</v>
      </c>
      <c r="Z14" s="11">
        <v>23</v>
      </c>
      <c r="AA14" s="11">
        <v>24</v>
      </c>
      <c r="AB14" s="11">
        <v>25</v>
      </c>
      <c r="AC14" s="11">
        <v>26</v>
      </c>
      <c r="AD14" s="11">
        <v>27</v>
      </c>
      <c r="AE14" s="11">
        <v>28</v>
      </c>
      <c r="AF14" s="11">
        <v>29</v>
      </c>
      <c r="AG14" s="11">
        <v>30</v>
      </c>
      <c r="AH14" s="11">
        <v>31</v>
      </c>
      <c r="AI14" s="11">
        <v>32</v>
      </c>
      <c r="AJ14" s="11">
        <v>33</v>
      </c>
      <c r="AK14" s="11">
        <v>34</v>
      </c>
      <c r="AL14" s="11">
        <v>35</v>
      </c>
      <c r="AM14" s="11">
        <v>36</v>
      </c>
      <c r="AN14" s="11">
        <v>37</v>
      </c>
      <c r="AO14" s="11">
        <v>38</v>
      </c>
      <c r="AP14" s="11">
        <v>39</v>
      </c>
      <c r="AQ14" s="11">
        <v>40</v>
      </c>
      <c r="AR14" s="11">
        <v>41</v>
      </c>
      <c r="AS14" s="11">
        <v>42</v>
      </c>
      <c r="AT14" s="11">
        <v>43</v>
      </c>
      <c r="AU14" s="11">
        <v>44</v>
      </c>
      <c r="AV14" s="11">
        <v>45</v>
      </c>
      <c r="AW14" s="11">
        <v>46</v>
      </c>
      <c r="AX14" s="11">
        <v>47</v>
      </c>
      <c r="AY14" s="11">
        <v>48</v>
      </c>
      <c r="AZ14" s="11">
        <v>49</v>
      </c>
      <c r="BA14" s="11">
        <v>50</v>
      </c>
      <c r="BB14" s="11">
        <v>51</v>
      </c>
      <c r="BC14" s="11">
        <v>52</v>
      </c>
      <c r="BD14" s="11">
        <v>53</v>
      </c>
      <c r="BE14" s="11">
        <v>54</v>
      </c>
      <c r="BF14" s="11">
        <v>55</v>
      </c>
      <c r="BG14" s="11">
        <v>56</v>
      </c>
      <c r="BH14" s="11">
        <v>57</v>
      </c>
      <c r="BI14" s="11">
        <v>58</v>
      </c>
      <c r="BJ14" s="11">
        <v>59</v>
      </c>
      <c r="BK14" s="11">
        <v>60</v>
      </c>
      <c r="BL14" s="11">
        <v>61</v>
      </c>
      <c r="BM14" s="11">
        <v>62</v>
      </c>
      <c r="BN14" s="11">
        <v>63</v>
      </c>
      <c r="BO14" s="11">
        <v>64</v>
      </c>
      <c r="BP14" s="11">
        <v>65</v>
      </c>
      <c r="BQ14" s="11">
        <v>66</v>
      </c>
      <c r="BR14" s="11">
        <v>67</v>
      </c>
      <c r="BS14" s="11">
        <v>68</v>
      </c>
      <c r="BT14" s="11">
        <v>69</v>
      </c>
      <c r="BU14" s="11">
        <v>70</v>
      </c>
      <c r="BV14" s="11">
        <v>71</v>
      </c>
      <c r="BW14" s="11">
        <v>72</v>
      </c>
      <c r="BX14" s="11">
        <v>73</v>
      </c>
      <c r="BY14" s="11">
        <v>74</v>
      </c>
      <c r="BZ14" s="11">
        <v>75</v>
      </c>
      <c r="CA14" s="11">
        <v>76</v>
      </c>
      <c r="CB14" s="11">
        <v>77</v>
      </c>
      <c r="CC14" s="11">
        <v>78</v>
      </c>
      <c r="CD14" s="11">
        <v>79</v>
      </c>
      <c r="CE14" s="11">
        <v>80</v>
      </c>
      <c r="CF14" s="13">
        <v>81</v>
      </c>
      <c r="CG14" s="13">
        <v>82</v>
      </c>
      <c r="CH14" s="18">
        <v>83</v>
      </c>
      <c r="CI14" s="18">
        <v>84</v>
      </c>
    </row>
    <row r="15" spans="1:87" ht="14.45" customHeight="1" x14ac:dyDescent="0.25">
      <c r="A15" s="4"/>
      <c r="B15" s="2">
        <v>45321</v>
      </c>
      <c r="C15" s="1" t="s">
        <v>60</v>
      </c>
      <c r="D15" s="2">
        <v>45322</v>
      </c>
      <c r="E15" s="15">
        <f t="shared" ref="E15:E37" si="0">IF(C15="1",$F$1,D15)</f>
        <v>45322</v>
      </c>
      <c r="F15" s="20">
        <v>230990244.44999999</v>
      </c>
      <c r="G15" s="20">
        <v>130958151.65000001</v>
      </c>
      <c r="H15" s="20">
        <v>522132114.05000001</v>
      </c>
      <c r="I15" s="20">
        <v>0</v>
      </c>
      <c r="J15" s="20">
        <v>3989453261.8699999</v>
      </c>
      <c r="K15" s="20"/>
      <c r="L15" s="20"/>
      <c r="M15" s="20">
        <v>0</v>
      </c>
      <c r="N15" s="20">
        <v>3625000000</v>
      </c>
      <c r="O15" s="20">
        <v>0</v>
      </c>
      <c r="P15" s="20"/>
      <c r="Q15" s="20">
        <v>0</v>
      </c>
      <c r="R15" s="20">
        <v>36474465.469999999</v>
      </c>
      <c r="S15" s="20">
        <v>36474465.469999999</v>
      </c>
      <c r="T15" s="20"/>
      <c r="U15" s="20"/>
      <c r="V15" s="20"/>
      <c r="W15" s="20"/>
      <c r="X15" s="20">
        <v>1000628255.85</v>
      </c>
      <c r="Y15" s="20">
        <v>0</v>
      </c>
      <c r="Z15" s="20">
        <v>7403374518.9499998</v>
      </c>
      <c r="AA15" s="20">
        <v>167385306.08000001</v>
      </c>
      <c r="AB15" s="20">
        <v>93739916.810000002</v>
      </c>
      <c r="AC15" s="20">
        <v>24878119.460000001</v>
      </c>
      <c r="AD15" s="20">
        <v>2563786492</v>
      </c>
      <c r="AE15" s="20">
        <v>122738325.26000001</v>
      </c>
      <c r="AF15" s="20"/>
      <c r="AG15" s="20"/>
      <c r="AH15" s="20"/>
      <c r="AI15" s="20"/>
      <c r="AJ15" s="20">
        <v>179073667.36000001</v>
      </c>
      <c r="AK15" s="20">
        <v>12024985.470000001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>
        <v>115842049.23999999</v>
      </c>
      <c r="AW15" s="20">
        <v>11177140.17</v>
      </c>
      <c r="AX15" s="20">
        <v>56673530.600000001</v>
      </c>
      <c r="AY15" s="20">
        <v>52940053.390000001</v>
      </c>
      <c r="AZ15" s="20">
        <v>58730.37</v>
      </c>
      <c r="BA15" s="20"/>
      <c r="BB15" s="20">
        <v>49556298.619999997</v>
      </c>
      <c r="BC15" s="20">
        <v>45388934.340000004</v>
      </c>
      <c r="BD15" s="20"/>
      <c r="BE15" s="20"/>
      <c r="BF15" s="20"/>
      <c r="BG15" s="20"/>
      <c r="BH15" s="20"/>
      <c r="BI15" s="20"/>
      <c r="BJ15" s="20">
        <v>2951897598.1700001</v>
      </c>
      <c r="BK15" s="20">
        <v>266802766.02000001</v>
      </c>
      <c r="BL15" s="20">
        <v>9704621.6799999997</v>
      </c>
      <c r="BM15" s="20"/>
      <c r="BN15" s="20">
        <v>12335340.640000001</v>
      </c>
      <c r="BO15" s="20">
        <v>192719.74</v>
      </c>
      <c r="BP15" s="20"/>
      <c r="BQ15" s="20"/>
      <c r="BR15" s="20"/>
      <c r="BS15" s="20"/>
      <c r="BT15" s="20">
        <v>428165132.83999997</v>
      </c>
      <c r="BU15" s="20">
        <v>417651783.30000001</v>
      </c>
      <c r="BV15" s="20">
        <v>120516820.40000001</v>
      </c>
      <c r="BW15" s="20"/>
      <c r="BX15" s="20"/>
      <c r="BY15" s="20"/>
      <c r="BZ15" s="20">
        <v>94732748.359999999</v>
      </c>
      <c r="CA15" s="20">
        <v>94715500</v>
      </c>
      <c r="CB15" s="20">
        <v>12063332.35</v>
      </c>
      <c r="CC15" s="20">
        <v>494844.97</v>
      </c>
      <c r="CD15" s="20">
        <v>677517996.26999998</v>
      </c>
      <c r="CE15" s="20">
        <v>513054848.00999999</v>
      </c>
      <c r="CF15" s="20">
        <v>2274379601.9000001</v>
      </c>
      <c r="CG15" s="20">
        <v>66700691.5</v>
      </c>
      <c r="CH15" s="19">
        <v>325.51179999999999</v>
      </c>
      <c r="CI15" s="19">
        <v>250.94990000000001</v>
      </c>
    </row>
    <row r="16" spans="1:87" ht="14.45" customHeight="1" x14ac:dyDescent="0.25">
      <c r="A16" s="4"/>
      <c r="B16" s="2">
        <v>45322</v>
      </c>
      <c r="C16" s="1" t="s">
        <v>60</v>
      </c>
      <c r="D16" s="2">
        <v>45323</v>
      </c>
      <c r="E16" s="15">
        <f t="shared" si="0"/>
        <v>45323</v>
      </c>
      <c r="F16" s="20">
        <v>202060982.56999999</v>
      </c>
      <c r="G16" s="20">
        <v>103441802.56999999</v>
      </c>
      <c r="H16" s="20">
        <v>553090645.95000005</v>
      </c>
      <c r="I16" s="20">
        <v>0</v>
      </c>
      <c r="J16" s="20">
        <v>3934686689.9699998</v>
      </c>
      <c r="K16" s="20"/>
      <c r="L16" s="20"/>
      <c r="M16" s="20">
        <v>0</v>
      </c>
      <c r="N16" s="20">
        <v>3638000000</v>
      </c>
      <c r="O16" s="20">
        <v>0</v>
      </c>
      <c r="P16" s="20"/>
      <c r="Q16" s="20">
        <v>0</v>
      </c>
      <c r="R16" s="20">
        <v>36463297.719999999</v>
      </c>
      <c r="S16" s="20">
        <v>36463297.719999999</v>
      </c>
      <c r="T16" s="20"/>
      <c r="U16" s="20"/>
      <c r="V16" s="20"/>
      <c r="W16" s="20"/>
      <c r="X16" s="20">
        <v>1000628255.85</v>
      </c>
      <c r="Y16" s="20">
        <v>0</v>
      </c>
      <c r="Z16" s="20">
        <v>7363625959.7200003</v>
      </c>
      <c r="AA16" s="20">
        <v>139857699.65000001</v>
      </c>
      <c r="AB16" s="20">
        <v>122205982.92</v>
      </c>
      <c r="AC16" s="20">
        <v>25543247.57</v>
      </c>
      <c r="AD16" s="20">
        <v>2585553092.3499999</v>
      </c>
      <c r="AE16" s="20">
        <v>122231705.78</v>
      </c>
      <c r="AF16" s="20"/>
      <c r="AG16" s="20"/>
      <c r="AH16" s="20"/>
      <c r="AI16" s="20"/>
      <c r="AJ16" s="20">
        <v>175067217.36000001</v>
      </c>
      <c r="AK16" s="20">
        <v>12047204.609999999</v>
      </c>
      <c r="AL16" s="20"/>
      <c r="AM16" s="20"/>
      <c r="AN16" s="20"/>
      <c r="AO16" s="20"/>
      <c r="AP16" s="20"/>
      <c r="AQ16" s="20"/>
      <c r="AR16" s="20">
        <v>709996.85</v>
      </c>
      <c r="AS16" s="20">
        <v>709996.85</v>
      </c>
      <c r="AT16" s="20"/>
      <c r="AU16" s="20"/>
      <c r="AV16" s="20">
        <v>83649914.280000001</v>
      </c>
      <c r="AW16" s="20">
        <v>11358468.810000001</v>
      </c>
      <c r="AX16" s="20">
        <v>59456203.490000002</v>
      </c>
      <c r="AY16" s="20">
        <v>54884016.030000001</v>
      </c>
      <c r="AZ16" s="20">
        <v>18459379.359999999</v>
      </c>
      <c r="BA16" s="20">
        <v>18459379.359999999</v>
      </c>
      <c r="BB16" s="20">
        <v>60223871.759999998</v>
      </c>
      <c r="BC16" s="20">
        <v>49851279.75</v>
      </c>
      <c r="BD16" s="20"/>
      <c r="BE16" s="20"/>
      <c r="BF16" s="20"/>
      <c r="BG16" s="20"/>
      <c r="BH16" s="20"/>
      <c r="BI16" s="20"/>
      <c r="BJ16" s="20">
        <v>2999950742.0999999</v>
      </c>
      <c r="BK16" s="20">
        <v>293422967.42000002</v>
      </c>
      <c r="BL16" s="20">
        <v>14747592.74</v>
      </c>
      <c r="BM16" s="20"/>
      <c r="BN16" s="20">
        <v>18583605.210000001</v>
      </c>
      <c r="BO16" s="20">
        <v>215808.25</v>
      </c>
      <c r="BP16" s="20"/>
      <c r="BQ16" s="20"/>
      <c r="BR16" s="20"/>
      <c r="BS16" s="20"/>
      <c r="BT16" s="20">
        <v>494340518.85000002</v>
      </c>
      <c r="BU16" s="20">
        <v>485783575.38999999</v>
      </c>
      <c r="BV16" s="20">
        <v>160396185.21000001</v>
      </c>
      <c r="BW16" s="20"/>
      <c r="BX16" s="20"/>
      <c r="BY16" s="20"/>
      <c r="BZ16" s="20">
        <v>56391270.640000001</v>
      </c>
      <c r="CA16" s="20">
        <v>56362625</v>
      </c>
      <c r="CB16" s="20">
        <v>14229760.52</v>
      </c>
      <c r="CC16" s="20">
        <v>145756.66</v>
      </c>
      <c r="CD16" s="20">
        <v>758688933.16999996</v>
      </c>
      <c r="CE16" s="20">
        <v>542507765.29999995</v>
      </c>
      <c r="CF16" s="20">
        <v>2241261808.9299998</v>
      </c>
      <c r="CG16" s="20">
        <v>73355741.849999994</v>
      </c>
      <c r="CH16" s="19">
        <v>328.54820000000001</v>
      </c>
      <c r="CI16" s="19">
        <v>190.6568</v>
      </c>
    </row>
    <row r="17" spans="1:87" ht="14.45" customHeight="1" x14ac:dyDescent="0.25">
      <c r="A17" s="4"/>
      <c r="B17" s="2">
        <v>45323</v>
      </c>
      <c r="C17" s="1" t="s">
        <v>60</v>
      </c>
      <c r="D17" s="2">
        <v>45324</v>
      </c>
      <c r="E17" s="15">
        <f t="shared" si="0"/>
        <v>45324</v>
      </c>
      <c r="F17" s="20">
        <v>204090672.19</v>
      </c>
      <c r="G17" s="20">
        <v>97163299.189999998</v>
      </c>
      <c r="H17" s="20">
        <v>570984810.05999994</v>
      </c>
      <c r="I17" s="20">
        <v>0</v>
      </c>
      <c r="J17" s="20">
        <v>3964761487.3699999</v>
      </c>
      <c r="K17" s="20"/>
      <c r="L17" s="20"/>
      <c r="M17" s="20">
        <v>0</v>
      </c>
      <c r="N17" s="20">
        <v>3555000000</v>
      </c>
      <c r="O17" s="20">
        <v>0</v>
      </c>
      <c r="P17" s="20"/>
      <c r="Q17" s="20">
        <v>0</v>
      </c>
      <c r="R17" s="20">
        <v>36163019.890000001</v>
      </c>
      <c r="S17" s="20">
        <v>36163019.890000001</v>
      </c>
      <c r="T17" s="20"/>
      <c r="U17" s="20"/>
      <c r="V17" s="20"/>
      <c r="W17" s="20"/>
      <c r="X17" s="20">
        <v>1000628255.85</v>
      </c>
      <c r="Y17" s="20">
        <v>0</v>
      </c>
      <c r="Z17" s="20">
        <v>7330324834.7799997</v>
      </c>
      <c r="AA17" s="20">
        <v>133279420.2</v>
      </c>
      <c r="AB17" s="20">
        <v>99888604.590000004</v>
      </c>
      <c r="AC17" s="20">
        <v>25552748.07</v>
      </c>
      <c r="AD17" s="20">
        <v>2569003203.3499999</v>
      </c>
      <c r="AE17" s="20">
        <v>125027526.59999999</v>
      </c>
      <c r="AF17" s="20"/>
      <c r="AG17" s="20"/>
      <c r="AH17" s="20"/>
      <c r="AI17" s="20"/>
      <c r="AJ17" s="20">
        <v>166203394.84999999</v>
      </c>
      <c r="AK17" s="20">
        <v>11947653.380000001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>
        <v>66528256.200000003</v>
      </c>
      <c r="AW17" s="20">
        <v>2801588.5</v>
      </c>
      <c r="AX17" s="20">
        <v>78681956.760000005</v>
      </c>
      <c r="AY17" s="20">
        <v>71457936.469999999</v>
      </c>
      <c r="AZ17" s="20">
        <v>18428319.379999999</v>
      </c>
      <c r="BA17" s="20">
        <v>18307365.07</v>
      </c>
      <c r="BB17" s="20">
        <v>77211576.079999998</v>
      </c>
      <c r="BC17" s="20">
        <v>72016704.510000005</v>
      </c>
      <c r="BD17" s="20"/>
      <c r="BE17" s="20"/>
      <c r="BF17" s="20"/>
      <c r="BG17" s="20"/>
      <c r="BH17" s="20"/>
      <c r="BI17" s="20"/>
      <c r="BJ17" s="20">
        <v>2959975398.96</v>
      </c>
      <c r="BK17" s="20">
        <v>325373316.17000002</v>
      </c>
      <c r="BL17" s="20">
        <v>12535441.300000001</v>
      </c>
      <c r="BM17" s="20"/>
      <c r="BN17" s="20">
        <v>13938584.67</v>
      </c>
      <c r="BO17" s="20">
        <v>213823.75</v>
      </c>
      <c r="BP17" s="20"/>
      <c r="BQ17" s="20"/>
      <c r="BR17" s="20"/>
      <c r="BS17" s="20"/>
      <c r="BT17" s="20">
        <v>547732528.67999995</v>
      </c>
      <c r="BU17" s="20">
        <v>540411795.20000005</v>
      </c>
      <c r="BV17" s="20">
        <v>162134105.15000001</v>
      </c>
      <c r="BW17" s="20"/>
      <c r="BX17" s="20"/>
      <c r="BY17" s="20"/>
      <c r="BZ17" s="20">
        <v>37234270.340000004</v>
      </c>
      <c r="CA17" s="20">
        <v>37099365</v>
      </c>
      <c r="CB17" s="20">
        <v>23112518.66</v>
      </c>
      <c r="CC17" s="20">
        <v>486124.22</v>
      </c>
      <c r="CD17" s="20">
        <v>796687448.79999995</v>
      </c>
      <c r="CE17" s="20">
        <v>578211108.16999996</v>
      </c>
      <c r="CF17" s="20">
        <v>2163287950.1599998</v>
      </c>
      <c r="CG17" s="20">
        <v>81343329.040000007</v>
      </c>
      <c r="CH17" s="19">
        <v>338.85109999999997</v>
      </c>
      <c r="CI17" s="19">
        <v>163.84800000000001</v>
      </c>
    </row>
    <row r="18" spans="1:87" ht="14.45" customHeight="1" x14ac:dyDescent="0.25">
      <c r="A18" s="4"/>
      <c r="B18" s="2">
        <v>45324</v>
      </c>
      <c r="C18" s="1" t="s">
        <v>60</v>
      </c>
      <c r="D18" s="2">
        <v>45325</v>
      </c>
      <c r="E18" s="15">
        <f t="shared" si="0"/>
        <v>45325</v>
      </c>
      <c r="F18" s="20">
        <v>181347964.31999999</v>
      </c>
      <c r="G18" s="20">
        <v>95049179.219999999</v>
      </c>
      <c r="H18" s="20">
        <v>507841750.41000003</v>
      </c>
      <c r="I18" s="20">
        <v>0</v>
      </c>
      <c r="J18" s="20">
        <v>3964429583.1700001</v>
      </c>
      <c r="K18" s="20"/>
      <c r="L18" s="20"/>
      <c r="M18" s="20">
        <v>0</v>
      </c>
      <c r="N18" s="20">
        <v>3625000000</v>
      </c>
      <c r="O18" s="20">
        <v>0</v>
      </c>
      <c r="P18" s="20"/>
      <c r="Q18" s="20">
        <v>0</v>
      </c>
      <c r="R18" s="20">
        <v>36203454.869999997</v>
      </c>
      <c r="S18" s="20">
        <v>36203454.869999997</v>
      </c>
      <c r="T18" s="20"/>
      <c r="U18" s="20"/>
      <c r="V18" s="20"/>
      <c r="W18" s="20"/>
      <c r="X18" s="20">
        <v>1000628255.85</v>
      </c>
      <c r="Y18" s="20">
        <v>0</v>
      </c>
      <c r="Z18" s="20">
        <v>7314147918.3599997</v>
      </c>
      <c r="AA18" s="20">
        <v>131206055.53</v>
      </c>
      <c r="AB18" s="20">
        <v>97810271.159999996</v>
      </c>
      <c r="AC18" s="20">
        <v>25170526.690000001</v>
      </c>
      <c r="AD18" s="20">
        <v>2553521026.71</v>
      </c>
      <c r="AE18" s="20">
        <v>126408707.70999999</v>
      </c>
      <c r="AF18" s="20"/>
      <c r="AG18" s="20"/>
      <c r="AH18" s="20"/>
      <c r="AI18" s="20"/>
      <c r="AJ18" s="20">
        <v>166318511.37</v>
      </c>
      <c r="AK18" s="20">
        <v>11960296.359999999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>
        <v>63648610.670000002</v>
      </c>
      <c r="AW18" s="20">
        <v>2326257.54</v>
      </c>
      <c r="AX18" s="20">
        <v>84476518.739999995</v>
      </c>
      <c r="AY18" s="20">
        <v>78370155.939999998</v>
      </c>
      <c r="AZ18" s="20">
        <v>21096463.52</v>
      </c>
      <c r="BA18" s="20">
        <v>20451316.100000001</v>
      </c>
      <c r="BB18" s="20">
        <v>50533633.780000001</v>
      </c>
      <c r="BC18" s="20">
        <v>45949665.969999999</v>
      </c>
      <c r="BD18" s="20"/>
      <c r="BE18" s="20"/>
      <c r="BF18" s="20"/>
      <c r="BG18" s="20"/>
      <c r="BH18" s="20"/>
      <c r="BI18" s="20"/>
      <c r="BJ18" s="20">
        <v>2890033180.1599998</v>
      </c>
      <c r="BK18" s="20">
        <v>308896776.33999997</v>
      </c>
      <c r="BL18" s="20">
        <v>11210436.130000001</v>
      </c>
      <c r="BM18" s="20"/>
      <c r="BN18" s="20">
        <v>12940977.359999999</v>
      </c>
      <c r="BO18" s="20">
        <v>213628.35</v>
      </c>
      <c r="BP18" s="20"/>
      <c r="BQ18" s="20"/>
      <c r="BR18" s="20"/>
      <c r="BS18" s="20"/>
      <c r="BT18" s="20">
        <v>536023119.83999997</v>
      </c>
      <c r="BU18" s="20">
        <v>516642233.11000001</v>
      </c>
      <c r="BV18" s="20">
        <v>122669908.48999999</v>
      </c>
      <c r="BW18" s="20"/>
      <c r="BX18" s="20"/>
      <c r="BY18" s="20"/>
      <c r="BZ18" s="20">
        <v>39220136.640000001</v>
      </c>
      <c r="CA18" s="20">
        <v>39137100</v>
      </c>
      <c r="CB18" s="20">
        <v>20540482.18</v>
      </c>
      <c r="CC18" s="20">
        <v>4877422.71</v>
      </c>
      <c r="CD18" s="20">
        <v>742605060.63999999</v>
      </c>
      <c r="CE18" s="20">
        <v>560870384.16999996</v>
      </c>
      <c r="CF18" s="20">
        <v>2147428119.52</v>
      </c>
      <c r="CG18" s="20">
        <v>77224194.079999998</v>
      </c>
      <c r="CH18" s="19">
        <v>340.60039999999998</v>
      </c>
      <c r="CI18" s="19">
        <v>169.90280000000001</v>
      </c>
    </row>
    <row r="19" spans="1:87" ht="14.45" customHeight="1" x14ac:dyDescent="0.25">
      <c r="A19" s="4"/>
      <c r="B19" s="2">
        <v>45327</v>
      </c>
      <c r="C19" s="1" t="s">
        <v>60</v>
      </c>
      <c r="D19" s="2">
        <v>45328</v>
      </c>
      <c r="E19" s="15">
        <f t="shared" si="0"/>
        <v>45328</v>
      </c>
      <c r="F19" s="20">
        <v>197702763.28999999</v>
      </c>
      <c r="G19" s="20">
        <v>113356713.98999999</v>
      </c>
      <c r="H19" s="20">
        <v>484044961.69999999</v>
      </c>
      <c r="I19" s="20">
        <v>0</v>
      </c>
      <c r="J19" s="20">
        <v>3959884982.5700002</v>
      </c>
      <c r="K19" s="20"/>
      <c r="L19" s="20"/>
      <c r="M19" s="20">
        <v>0</v>
      </c>
      <c r="N19" s="20">
        <v>3805000000</v>
      </c>
      <c r="O19" s="20">
        <v>0</v>
      </c>
      <c r="P19" s="20"/>
      <c r="Q19" s="20">
        <v>0</v>
      </c>
      <c r="R19" s="20">
        <v>36169855.329999998</v>
      </c>
      <c r="S19" s="20">
        <v>36169855.329999998</v>
      </c>
      <c r="T19" s="20"/>
      <c r="U19" s="20"/>
      <c r="V19" s="20"/>
      <c r="W19" s="20"/>
      <c r="X19" s="20">
        <v>1000628255.85</v>
      </c>
      <c r="Y19" s="20">
        <v>0</v>
      </c>
      <c r="Z19" s="20">
        <v>7482128033.1199999</v>
      </c>
      <c r="AA19" s="20">
        <v>149480295.40000001</v>
      </c>
      <c r="AB19" s="20">
        <v>99972332.569999993</v>
      </c>
      <c r="AC19" s="20">
        <v>25786307.82</v>
      </c>
      <c r="AD19" s="20">
        <v>2617893541.0500002</v>
      </c>
      <c r="AE19" s="20">
        <v>130359783.52</v>
      </c>
      <c r="AF19" s="20"/>
      <c r="AG19" s="20"/>
      <c r="AH19" s="20"/>
      <c r="AI19" s="20"/>
      <c r="AJ19" s="20">
        <v>160254520.41999999</v>
      </c>
      <c r="AK19" s="20">
        <v>12702738.67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>
        <v>67561882.739999995</v>
      </c>
      <c r="AW19" s="20">
        <v>6008255.2800000003</v>
      </c>
      <c r="AX19" s="20">
        <v>54558000.619999997</v>
      </c>
      <c r="AY19" s="20">
        <v>49819960.659999996</v>
      </c>
      <c r="AZ19" s="20">
        <v>83746978.599999994</v>
      </c>
      <c r="BA19" s="20">
        <v>81751885.730000004</v>
      </c>
      <c r="BB19" s="20">
        <v>61067066.68</v>
      </c>
      <c r="BC19" s="20">
        <v>57623107.25</v>
      </c>
      <c r="BD19" s="20"/>
      <c r="BE19" s="20"/>
      <c r="BF19" s="20"/>
      <c r="BG19" s="20"/>
      <c r="BH19" s="20"/>
      <c r="BI19" s="20"/>
      <c r="BJ19" s="20">
        <v>3032196921.8800001</v>
      </c>
      <c r="BK19" s="20">
        <v>362313503.94999999</v>
      </c>
      <c r="BL19" s="20">
        <v>10773422.93</v>
      </c>
      <c r="BM19" s="20"/>
      <c r="BN19" s="20">
        <v>11756285.800000001</v>
      </c>
      <c r="BO19" s="20">
        <v>214732.48</v>
      </c>
      <c r="BP19" s="20"/>
      <c r="BQ19" s="20"/>
      <c r="BR19" s="20"/>
      <c r="BS19" s="20"/>
      <c r="BT19" s="20">
        <v>528608241.69</v>
      </c>
      <c r="BU19" s="20">
        <v>519102598.91000003</v>
      </c>
      <c r="BV19" s="20">
        <v>122397052.29000001</v>
      </c>
      <c r="BW19" s="20"/>
      <c r="BX19" s="20"/>
      <c r="BY19" s="20"/>
      <c r="BZ19" s="20">
        <v>80933081.439999998</v>
      </c>
      <c r="CA19" s="20">
        <v>80883083.489999995</v>
      </c>
      <c r="CB19" s="20">
        <v>18075015.829999998</v>
      </c>
      <c r="CC19" s="20">
        <v>211108.28</v>
      </c>
      <c r="CD19" s="20">
        <v>772543099.98000002</v>
      </c>
      <c r="CE19" s="20">
        <v>600411523.15999997</v>
      </c>
      <c r="CF19" s="20">
        <v>2259653821.9000001</v>
      </c>
      <c r="CG19" s="20">
        <v>90578375.989999995</v>
      </c>
      <c r="CH19" s="19">
        <v>331.11829999999998</v>
      </c>
      <c r="CI19" s="19">
        <v>165.02869999999999</v>
      </c>
    </row>
    <row r="20" spans="1:87" ht="14.45" customHeight="1" x14ac:dyDescent="0.25">
      <c r="A20" s="4"/>
      <c r="B20" s="2">
        <v>45328</v>
      </c>
      <c r="C20" s="1" t="s">
        <v>60</v>
      </c>
      <c r="D20" s="2">
        <v>45329</v>
      </c>
      <c r="E20" s="15">
        <f t="shared" si="0"/>
        <v>45329</v>
      </c>
      <c r="F20" s="20">
        <v>193257094</v>
      </c>
      <c r="G20" s="20">
        <v>101537359.2</v>
      </c>
      <c r="H20" s="20">
        <v>534188931.99000001</v>
      </c>
      <c r="I20" s="20">
        <v>0</v>
      </c>
      <c r="J20" s="20">
        <v>3987104274.77</v>
      </c>
      <c r="K20" s="20"/>
      <c r="L20" s="20"/>
      <c r="M20" s="20">
        <v>0</v>
      </c>
      <c r="N20" s="20">
        <v>3594000000</v>
      </c>
      <c r="O20" s="20">
        <v>0</v>
      </c>
      <c r="P20" s="20"/>
      <c r="Q20" s="20">
        <v>0</v>
      </c>
      <c r="R20" s="20">
        <v>36155029.170000002</v>
      </c>
      <c r="S20" s="20">
        <v>36155029.170000002</v>
      </c>
      <c r="T20" s="20"/>
      <c r="U20" s="20"/>
      <c r="V20" s="20"/>
      <c r="W20" s="20"/>
      <c r="X20" s="20">
        <v>1000628255.85</v>
      </c>
      <c r="Y20" s="20">
        <v>0</v>
      </c>
      <c r="Z20" s="20">
        <v>7344030880.8000002</v>
      </c>
      <c r="AA20" s="20">
        <v>137646195.09</v>
      </c>
      <c r="AB20" s="20">
        <v>103611039.42</v>
      </c>
      <c r="AC20" s="20">
        <v>26007031.059999999</v>
      </c>
      <c r="AD20" s="20">
        <v>2555694192.7800002</v>
      </c>
      <c r="AE20" s="20">
        <v>117668369.67</v>
      </c>
      <c r="AF20" s="20"/>
      <c r="AG20" s="20"/>
      <c r="AH20" s="20"/>
      <c r="AI20" s="20"/>
      <c r="AJ20" s="20">
        <v>160757976.91</v>
      </c>
      <c r="AK20" s="20">
        <v>12707194.720000001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>
        <v>68888547.819999993</v>
      </c>
      <c r="AW20" s="20">
        <v>5952036.8899999997</v>
      </c>
      <c r="AX20" s="20">
        <v>57298967.409999996</v>
      </c>
      <c r="AY20" s="20">
        <v>51578336.5</v>
      </c>
      <c r="AZ20" s="20">
        <v>20210555.149999999</v>
      </c>
      <c r="BA20" s="20">
        <v>20187350</v>
      </c>
      <c r="BB20" s="20">
        <v>41432819.450000003</v>
      </c>
      <c r="BC20" s="20">
        <v>38079096.57</v>
      </c>
      <c r="BD20" s="20"/>
      <c r="BE20" s="20"/>
      <c r="BF20" s="20"/>
      <c r="BG20" s="20"/>
      <c r="BH20" s="20"/>
      <c r="BI20" s="20"/>
      <c r="BJ20" s="20">
        <v>2895892084.3699999</v>
      </c>
      <c r="BK20" s="20">
        <v>270216266.66000003</v>
      </c>
      <c r="BL20" s="20">
        <v>10020213.52</v>
      </c>
      <c r="BM20" s="20"/>
      <c r="BN20" s="20">
        <v>10749739.26</v>
      </c>
      <c r="BO20" s="20">
        <v>212079.82</v>
      </c>
      <c r="BP20" s="20"/>
      <c r="BQ20" s="20"/>
      <c r="BR20" s="20"/>
      <c r="BS20" s="20"/>
      <c r="BT20" s="20">
        <v>494642458.88</v>
      </c>
      <c r="BU20" s="20">
        <v>487384319.77999997</v>
      </c>
      <c r="BV20" s="20">
        <v>123749496.29000001</v>
      </c>
      <c r="BW20" s="20"/>
      <c r="BX20" s="20"/>
      <c r="BY20" s="20"/>
      <c r="BZ20" s="20">
        <v>20323039.66</v>
      </c>
      <c r="CA20" s="20">
        <v>20193000.879999999</v>
      </c>
      <c r="CB20" s="20">
        <v>16618999.199999999</v>
      </c>
      <c r="CC20" s="20">
        <v>788729.26</v>
      </c>
      <c r="CD20" s="20">
        <v>676103946.80999994</v>
      </c>
      <c r="CE20" s="20">
        <v>508578129.74000001</v>
      </c>
      <c r="CF20" s="20">
        <v>2219788137.5599999</v>
      </c>
      <c r="CG20" s="20">
        <v>67554066.659999996</v>
      </c>
      <c r="CH20" s="19">
        <v>330.84379999999999</v>
      </c>
      <c r="CI20" s="19">
        <v>203.75710000000001</v>
      </c>
    </row>
    <row r="21" spans="1:87" ht="14.45" customHeight="1" x14ac:dyDescent="0.25">
      <c r="A21" s="4"/>
      <c r="B21" s="2">
        <v>45329</v>
      </c>
      <c r="C21" s="1" t="s">
        <v>60</v>
      </c>
      <c r="D21" s="2">
        <v>45330</v>
      </c>
      <c r="E21" s="15">
        <f t="shared" si="0"/>
        <v>45330</v>
      </c>
      <c r="F21" s="20">
        <v>210680574.68000001</v>
      </c>
      <c r="G21" s="20">
        <v>124444269.48</v>
      </c>
      <c r="H21" s="20">
        <v>449098915.32999998</v>
      </c>
      <c r="I21" s="20">
        <v>0</v>
      </c>
      <c r="J21" s="20">
        <v>3953530778.6700001</v>
      </c>
      <c r="K21" s="20"/>
      <c r="L21" s="20"/>
      <c r="M21" s="20">
        <v>0</v>
      </c>
      <c r="N21" s="20">
        <v>3594000000</v>
      </c>
      <c r="O21" s="20">
        <v>0</v>
      </c>
      <c r="P21" s="20"/>
      <c r="Q21" s="20">
        <v>0</v>
      </c>
      <c r="R21" s="20">
        <v>36223383.530000001</v>
      </c>
      <c r="S21" s="20">
        <v>36223383.530000001</v>
      </c>
      <c r="T21" s="20"/>
      <c r="U21" s="20"/>
      <c r="V21" s="20"/>
      <c r="W21" s="20"/>
      <c r="X21" s="20">
        <v>1000628255.85</v>
      </c>
      <c r="Y21" s="20">
        <v>0</v>
      </c>
      <c r="Z21" s="20">
        <v>7242859039.5600004</v>
      </c>
      <c r="AA21" s="20">
        <v>160621296.21000001</v>
      </c>
      <c r="AB21" s="20">
        <v>104394726.25</v>
      </c>
      <c r="AC21" s="20">
        <v>26108657.5</v>
      </c>
      <c r="AD21" s="20">
        <v>2480429321.23</v>
      </c>
      <c r="AE21" s="20">
        <v>114518105.52</v>
      </c>
      <c r="AF21" s="20"/>
      <c r="AG21" s="20"/>
      <c r="AH21" s="20"/>
      <c r="AI21" s="20"/>
      <c r="AJ21" s="20">
        <v>160740600.00999999</v>
      </c>
      <c r="AK21" s="20">
        <v>12730730.300000001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>
        <v>73195612.849999994</v>
      </c>
      <c r="AW21" s="20">
        <v>14144905.060000001</v>
      </c>
      <c r="AX21" s="20">
        <v>57046570.579999998</v>
      </c>
      <c r="AY21" s="20">
        <v>51273703.450000003</v>
      </c>
      <c r="AZ21" s="20">
        <v>40620805.840000004</v>
      </c>
      <c r="BA21" s="20">
        <v>40394600</v>
      </c>
      <c r="BB21" s="20">
        <v>44511173.340000004</v>
      </c>
      <c r="BC21" s="20">
        <v>41512889.259999998</v>
      </c>
      <c r="BD21" s="20"/>
      <c r="BE21" s="20"/>
      <c r="BF21" s="20"/>
      <c r="BG21" s="20"/>
      <c r="BH21" s="20"/>
      <c r="BI21" s="20"/>
      <c r="BJ21" s="20">
        <v>2848672444.02</v>
      </c>
      <c r="BK21" s="20">
        <v>298716730.82999998</v>
      </c>
      <c r="BL21" s="20">
        <v>9127822.3800000008</v>
      </c>
      <c r="BM21" s="20"/>
      <c r="BN21" s="20">
        <v>10096970.99</v>
      </c>
      <c r="BO21" s="20">
        <v>212184.35</v>
      </c>
      <c r="BP21" s="20"/>
      <c r="BQ21" s="20"/>
      <c r="BR21" s="20"/>
      <c r="BS21" s="20"/>
      <c r="BT21" s="20">
        <v>457821199.66000003</v>
      </c>
      <c r="BU21" s="20">
        <v>452472803.63</v>
      </c>
      <c r="BV21" s="20">
        <v>114684728.18000001</v>
      </c>
      <c r="BW21" s="20"/>
      <c r="BX21" s="20"/>
      <c r="BY21" s="20"/>
      <c r="BZ21" s="20">
        <v>40668248.649999999</v>
      </c>
      <c r="CA21" s="20">
        <v>40490574.210000001</v>
      </c>
      <c r="CB21" s="20">
        <v>17267290.25</v>
      </c>
      <c r="CC21" s="20">
        <v>343131.44</v>
      </c>
      <c r="CD21" s="20">
        <v>649666260.11000001</v>
      </c>
      <c r="CE21" s="20">
        <v>493518693.63</v>
      </c>
      <c r="CF21" s="20">
        <v>2199006183.9099998</v>
      </c>
      <c r="CG21" s="20">
        <v>74679182.709999993</v>
      </c>
      <c r="CH21" s="19">
        <v>329.36970000000002</v>
      </c>
      <c r="CI21" s="19">
        <v>215.08179999999999</v>
      </c>
    </row>
    <row r="22" spans="1:87" ht="14.45" customHeight="1" x14ac:dyDescent="0.25">
      <c r="A22" s="4"/>
      <c r="B22" s="2">
        <v>45330</v>
      </c>
      <c r="C22" s="1" t="s">
        <v>60</v>
      </c>
      <c r="D22" s="2">
        <v>45331</v>
      </c>
      <c r="E22" s="15">
        <f t="shared" si="0"/>
        <v>45331</v>
      </c>
      <c r="F22" s="20">
        <v>241337143.41999999</v>
      </c>
      <c r="G22" s="20">
        <v>143442587.72</v>
      </c>
      <c r="H22" s="20">
        <v>425957219.42000002</v>
      </c>
      <c r="I22" s="20">
        <v>0</v>
      </c>
      <c r="J22" s="20">
        <v>3960243720.1700001</v>
      </c>
      <c r="K22" s="20"/>
      <c r="L22" s="20"/>
      <c r="M22" s="20">
        <v>0</v>
      </c>
      <c r="N22" s="20">
        <v>3594000000</v>
      </c>
      <c r="O22" s="20">
        <v>0</v>
      </c>
      <c r="P22" s="20"/>
      <c r="Q22" s="20">
        <v>0</v>
      </c>
      <c r="R22" s="20">
        <v>36192864.75</v>
      </c>
      <c r="S22" s="20">
        <v>36192864.75</v>
      </c>
      <c r="T22" s="20"/>
      <c r="U22" s="20"/>
      <c r="V22" s="20"/>
      <c r="W22" s="20"/>
      <c r="X22" s="20">
        <v>1000628255.85</v>
      </c>
      <c r="Y22" s="20">
        <v>0</v>
      </c>
      <c r="Z22" s="20">
        <v>7257056396.71</v>
      </c>
      <c r="AA22" s="20">
        <v>179589157.27000001</v>
      </c>
      <c r="AB22" s="20">
        <v>103503347.76000001</v>
      </c>
      <c r="AC22" s="20">
        <v>25981839.539999999</v>
      </c>
      <c r="AD22" s="20">
        <v>2485029711.6100001</v>
      </c>
      <c r="AE22" s="20">
        <v>117121895.08</v>
      </c>
      <c r="AF22" s="20"/>
      <c r="AG22" s="20"/>
      <c r="AH22" s="20"/>
      <c r="AI22" s="20"/>
      <c r="AJ22" s="20">
        <v>146389890.65000001</v>
      </c>
      <c r="AK22" s="20">
        <v>12721241.779999999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>
        <v>70664604.680000007</v>
      </c>
      <c r="AW22" s="20">
        <v>14148724.689999999</v>
      </c>
      <c r="AX22" s="20">
        <v>75269340.810000002</v>
      </c>
      <c r="AY22" s="20">
        <v>69865619.180000007</v>
      </c>
      <c r="AZ22" s="20">
        <v>20300536.59</v>
      </c>
      <c r="BA22" s="20">
        <v>20251750</v>
      </c>
      <c r="BB22" s="20">
        <v>40596696.149999999</v>
      </c>
      <c r="BC22" s="20">
        <v>37966298.369999997</v>
      </c>
      <c r="BD22" s="20"/>
      <c r="BE22" s="20"/>
      <c r="BF22" s="20"/>
      <c r="BG22" s="20"/>
      <c r="BH22" s="20"/>
      <c r="BI22" s="20"/>
      <c r="BJ22" s="20">
        <v>2827525256.6399999</v>
      </c>
      <c r="BK22" s="20">
        <v>295849009.44</v>
      </c>
      <c r="BL22" s="20">
        <v>8101125.9699999997</v>
      </c>
      <c r="BM22" s="20"/>
      <c r="BN22" s="20">
        <v>7880998.9100000001</v>
      </c>
      <c r="BO22" s="20"/>
      <c r="BP22" s="20"/>
      <c r="BQ22" s="20"/>
      <c r="BR22" s="20"/>
      <c r="BS22" s="20"/>
      <c r="BT22" s="20">
        <v>416899348.16000003</v>
      </c>
      <c r="BU22" s="20">
        <v>412436537.16000003</v>
      </c>
      <c r="BV22" s="20">
        <v>115107728.18000001</v>
      </c>
      <c r="BW22" s="20"/>
      <c r="BX22" s="20"/>
      <c r="BY22" s="20"/>
      <c r="BZ22" s="20">
        <v>76653937.079999998</v>
      </c>
      <c r="CA22" s="20">
        <v>76632877.769999996</v>
      </c>
      <c r="CB22" s="20">
        <v>14791103.76</v>
      </c>
      <c r="CC22" s="20">
        <v>421361.55</v>
      </c>
      <c r="CD22" s="20">
        <v>639434242.05999994</v>
      </c>
      <c r="CE22" s="20">
        <v>489490776.48000002</v>
      </c>
      <c r="CF22" s="20">
        <v>2188091014.5799999</v>
      </c>
      <c r="CG22" s="20">
        <v>73962252.359999999</v>
      </c>
      <c r="CH22" s="19">
        <v>331.66149999999999</v>
      </c>
      <c r="CI22" s="19">
        <v>242.81190000000001</v>
      </c>
    </row>
    <row r="23" spans="1:87" ht="14.45" customHeight="1" x14ac:dyDescent="0.25">
      <c r="A23" s="4"/>
      <c r="B23" s="2">
        <v>45331</v>
      </c>
      <c r="C23" s="1" t="s">
        <v>60</v>
      </c>
      <c r="D23" s="2">
        <v>45332</v>
      </c>
      <c r="E23" s="15">
        <f t="shared" si="0"/>
        <v>45332</v>
      </c>
      <c r="F23" s="20">
        <v>219082177.66999999</v>
      </c>
      <c r="G23" s="20">
        <v>105681285.77</v>
      </c>
      <c r="H23" s="20">
        <v>487260817.81</v>
      </c>
      <c r="I23" s="20">
        <v>0</v>
      </c>
      <c r="J23" s="20">
        <v>3952396235.5700002</v>
      </c>
      <c r="K23" s="20"/>
      <c r="L23" s="20"/>
      <c r="M23" s="20">
        <v>0</v>
      </c>
      <c r="N23" s="20">
        <v>3611000000</v>
      </c>
      <c r="O23" s="20">
        <v>0</v>
      </c>
      <c r="P23" s="20"/>
      <c r="Q23" s="20">
        <v>0</v>
      </c>
      <c r="R23" s="20">
        <v>36467530.32</v>
      </c>
      <c r="S23" s="20">
        <v>36467530.32</v>
      </c>
      <c r="T23" s="20"/>
      <c r="U23" s="20"/>
      <c r="V23" s="20"/>
      <c r="W23" s="20"/>
      <c r="X23" s="20">
        <v>1000628255.85</v>
      </c>
      <c r="Y23" s="20">
        <v>0</v>
      </c>
      <c r="Z23" s="20">
        <v>7305532484.7200003</v>
      </c>
      <c r="AA23" s="20">
        <v>142102795.28999999</v>
      </c>
      <c r="AB23" s="20">
        <v>100834302.62</v>
      </c>
      <c r="AC23" s="20">
        <v>25633923.77</v>
      </c>
      <c r="AD23" s="20">
        <v>2483477304.4899998</v>
      </c>
      <c r="AE23" s="20">
        <v>116669182.73999999</v>
      </c>
      <c r="AF23" s="20"/>
      <c r="AG23" s="20"/>
      <c r="AH23" s="20"/>
      <c r="AI23" s="20"/>
      <c r="AJ23" s="20">
        <v>144483393.55000001</v>
      </c>
      <c r="AK23" s="20">
        <v>12712889.119999999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>
        <v>56668378.390000001</v>
      </c>
      <c r="AW23" s="20">
        <v>12244685.279999999</v>
      </c>
      <c r="AX23" s="20">
        <v>103112272.65000001</v>
      </c>
      <c r="AY23" s="20">
        <v>97367873.989999995</v>
      </c>
      <c r="AZ23" s="20">
        <v>315977.39</v>
      </c>
      <c r="BA23" s="20"/>
      <c r="BB23" s="20">
        <v>41777469.609999999</v>
      </c>
      <c r="BC23" s="20">
        <v>38598248.939999998</v>
      </c>
      <c r="BD23" s="20"/>
      <c r="BE23" s="20"/>
      <c r="BF23" s="20"/>
      <c r="BG23" s="20"/>
      <c r="BH23" s="20"/>
      <c r="BI23" s="20"/>
      <c r="BJ23" s="20">
        <v>2806228393.3099999</v>
      </c>
      <c r="BK23" s="20">
        <v>301019795.72000003</v>
      </c>
      <c r="BL23" s="20">
        <v>6849171.6100000003</v>
      </c>
      <c r="BM23" s="20"/>
      <c r="BN23" s="20">
        <v>5683810.96</v>
      </c>
      <c r="BO23" s="20"/>
      <c r="BP23" s="20"/>
      <c r="BQ23" s="20"/>
      <c r="BR23" s="20"/>
      <c r="BS23" s="20"/>
      <c r="BT23" s="20">
        <v>501447915.92000002</v>
      </c>
      <c r="BU23" s="20">
        <v>485552092.00999999</v>
      </c>
      <c r="BV23" s="20">
        <v>114763700.18000001</v>
      </c>
      <c r="BW23" s="20"/>
      <c r="BX23" s="20"/>
      <c r="BY23" s="20"/>
      <c r="BZ23" s="20">
        <v>119551.43</v>
      </c>
      <c r="CA23" s="20"/>
      <c r="CB23" s="20">
        <v>16398268.949999999</v>
      </c>
      <c r="CC23" s="20">
        <v>614147.11</v>
      </c>
      <c r="CD23" s="20">
        <v>645262419.04999995</v>
      </c>
      <c r="CE23" s="20">
        <v>486166239.12</v>
      </c>
      <c r="CF23" s="20">
        <v>2160965974.2600002</v>
      </c>
      <c r="CG23" s="20">
        <v>75254948.930000007</v>
      </c>
      <c r="CH23" s="19">
        <v>338.06790000000001</v>
      </c>
      <c r="CI23" s="19">
        <v>188.82849999999999</v>
      </c>
    </row>
    <row r="24" spans="1:87" ht="14.45" customHeight="1" x14ac:dyDescent="0.25">
      <c r="A24" s="4"/>
      <c r="B24" s="2">
        <v>45334</v>
      </c>
      <c r="C24" s="1" t="s">
        <v>60</v>
      </c>
      <c r="D24" s="2">
        <v>45335</v>
      </c>
      <c r="E24" s="15">
        <f t="shared" si="0"/>
        <v>45335</v>
      </c>
      <c r="F24" s="20">
        <v>221878488.44999999</v>
      </c>
      <c r="G24" s="20">
        <v>123163088.95</v>
      </c>
      <c r="H24" s="20">
        <v>531155113.55000001</v>
      </c>
      <c r="I24" s="20">
        <v>0</v>
      </c>
      <c r="J24" s="20">
        <v>3988296551.9699998</v>
      </c>
      <c r="K24" s="20"/>
      <c r="L24" s="20"/>
      <c r="M24" s="20">
        <v>0</v>
      </c>
      <c r="N24" s="20">
        <v>3429000000</v>
      </c>
      <c r="O24" s="20">
        <v>0</v>
      </c>
      <c r="P24" s="20"/>
      <c r="Q24" s="20">
        <v>0</v>
      </c>
      <c r="R24" s="20">
        <v>36518682.920000002</v>
      </c>
      <c r="S24" s="20">
        <v>36518682.920000002</v>
      </c>
      <c r="T24" s="20"/>
      <c r="U24" s="20"/>
      <c r="V24" s="20"/>
      <c r="W24" s="20"/>
      <c r="X24" s="20">
        <v>964083743.66999996</v>
      </c>
      <c r="Y24" s="20">
        <v>0</v>
      </c>
      <c r="Z24" s="20">
        <v>7242718715.1400003</v>
      </c>
      <c r="AA24" s="20">
        <v>159635393.78999999</v>
      </c>
      <c r="AB24" s="20">
        <v>104604657.63</v>
      </c>
      <c r="AC24" s="20">
        <v>25872821.379999999</v>
      </c>
      <c r="AD24" s="20">
        <v>2448368441.46</v>
      </c>
      <c r="AE24" s="20">
        <v>117585929.45</v>
      </c>
      <c r="AF24" s="20"/>
      <c r="AG24" s="20"/>
      <c r="AH24" s="20"/>
      <c r="AI24" s="20"/>
      <c r="AJ24" s="20">
        <v>148175554.69999999</v>
      </c>
      <c r="AK24" s="20">
        <v>12731096.27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>
        <v>68008159.969999999</v>
      </c>
      <c r="AW24" s="20">
        <v>12215465.800000001</v>
      </c>
      <c r="AX24" s="20">
        <v>59997498.100000001</v>
      </c>
      <c r="AY24" s="20">
        <v>54129323.409999996</v>
      </c>
      <c r="AZ24" s="20">
        <v>66962.66</v>
      </c>
      <c r="BA24" s="20"/>
      <c r="BB24" s="20">
        <v>104343364.86</v>
      </c>
      <c r="BC24" s="20">
        <v>98432844.530000001</v>
      </c>
      <c r="BD24" s="20"/>
      <c r="BE24" s="20"/>
      <c r="BF24" s="20"/>
      <c r="BG24" s="20"/>
      <c r="BH24" s="20"/>
      <c r="BI24" s="20"/>
      <c r="BJ24" s="20">
        <v>2816774080.4000001</v>
      </c>
      <c r="BK24" s="20">
        <v>315614619.13</v>
      </c>
      <c r="BL24" s="20">
        <v>9193739.1799999997</v>
      </c>
      <c r="BM24" s="20"/>
      <c r="BN24" s="20">
        <v>12190387.300000001</v>
      </c>
      <c r="BO24" s="20">
        <v>190410.63</v>
      </c>
      <c r="BP24" s="20"/>
      <c r="BQ24" s="20"/>
      <c r="BR24" s="20"/>
      <c r="BS24" s="20"/>
      <c r="BT24" s="20">
        <v>493984007.75999999</v>
      </c>
      <c r="BU24" s="20">
        <v>486724931.36000001</v>
      </c>
      <c r="BV24" s="20">
        <v>115289372.18000001</v>
      </c>
      <c r="BW24" s="20"/>
      <c r="BX24" s="20"/>
      <c r="BY24" s="20"/>
      <c r="BZ24" s="20">
        <v>37754082.670000002</v>
      </c>
      <c r="CA24" s="20">
        <v>37623400</v>
      </c>
      <c r="CB24" s="20">
        <v>17147452.280000001</v>
      </c>
      <c r="CC24" s="20">
        <v>4670167.4000000004</v>
      </c>
      <c r="CD24" s="20">
        <v>685559041.37</v>
      </c>
      <c r="CE24" s="20">
        <v>529208909.38999999</v>
      </c>
      <c r="CF24" s="20">
        <v>2131215039.03</v>
      </c>
      <c r="CG24" s="20">
        <v>78903654.780000001</v>
      </c>
      <c r="CH24" s="19">
        <v>339.8399</v>
      </c>
      <c r="CI24" s="19">
        <v>202.3169</v>
      </c>
    </row>
    <row r="25" spans="1:87" ht="14.45" customHeight="1" x14ac:dyDescent="0.25">
      <c r="A25" s="4"/>
      <c r="B25" s="2">
        <v>45335</v>
      </c>
      <c r="C25" s="1" t="s">
        <v>60</v>
      </c>
      <c r="D25" s="2">
        <v>45336</v>
      </c>
      <c r="E25" s="15">
        <f t="shared" si="0"/>
        <v>45336</v>
      </c>
      <c r="F25" s="20">
        <v>227087684.09</v>
      </c>
      <c r="G25" s="20">
        <v>152974996.99000001</v>
      </c>
      <c r="H25" s="20">
        <v>544514136.46000004</v>
      </c>
      <c r="I25" s="20">
        <v>0</v>
      </c>
      <c r="J25" s="20">
        <v>3989640731.6700001</v>
      </c>
      <c r="K25" s="20"/>
      <c r="L25" s="20"/>
      <c r="M25" s="20">
        <v>0</v>
      </c>
      <c r="N25" s="20">
        <v>3399000000</v>
      </c>
      <c r="O25" s="20">
        <v>0</v>
      </c>
      <c r="P25" s="20"/>
      <c r="Q25" s="20">
        <v>0</v>
      </c>
      <c r="R25" s="20">
        <v>36782405.130000003</v>
      </c>
      <c r="S25" s="20">
        <v>36782405.130000003</v>
      </c>
      <c r="T25" s="20"/>
      <c r="U25" s="20"/>
      <c r="V25" s="20"/>
      <c r="W25" s="20"/>
      <c r="X25" s="20">
        <v>964083743.66999996</v>
      </c>
      <c r="Y25" s="20">
        <v>0</v>
      </c>
      <c r="Z25" s="20">
        <v>7232894634</v>
      </c>
      <c r="AA25" s="20">
        <v>189710822.44</v>
      </c>
      <c r="AB25" s="20">
        <v>105117052.89</v>
      </c>
      <c r="AC25" s="20">
        <v>25797479.989999998</v>
      </c>
      <c r="AD25" s="20">
        <v>2431400096.9099998</v>
      </c>
      <c r="AE25" s="20">
        <v>112599985.09999999</v>
      </c>
      <c r="AF25" s="20"/>
      <c r="AG25" s="20"/>
      <c r="AH25" s="20"/>
      <c r="AI25" s="20"/>
      <c r="AJ25" s="20">
        <v>161475718.66</v>
      </c>
      <c r="AK25" s="20">
        <v>12823067.1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>
        <v>68301370.799999997</v>
      </c>
      <c r="AW25" s="20">
        <v>12304016.630000001</v>
      </c>
      <c r="AX25" s="20">
        <v>59208940.450000003</v>
      </c>
      <c r="AY25" s="20">
        <v>53330842.710000001</v>
      </c>
      <c r="AZ25" s="20">
        <v>14335.96</v>
      </c>
      <c r="BA25" s="20"/>
      <c r="BB25" s="20">
        <v>202841687.27000001</v>
      </c>
      <c r="BC25" s="20">
        <v>195934062.66999999</v>
      </c>
      <c r="BD25" s="20"/>
      <c r="BE25" s="20"/>
      <c r="BF25" s="20"/>
      <c r="BG25" s="20"/>
      <c r="BH25" s="20"/>
      <c r="BI25" s="20"/>
      <c r="BJ25" s="20">
        <v>2908307259.3899999</v>
      </c>
      <c r="BK25" s="20">
        <v>411793768.02999997</v>
      </c>
      <c r="BL25" s="20">
        <v>8817017.0500000007</v>
      </c>
      <c r="BM25" s="20"/>
      <c r="BN25" s="20">
        <v>11082755.82</v>
      </c>
      <c r="BO25" s="20">
        <v>191803.24</v>
      </c>
      <c r="BP25" s="20"/>
      <c r="BQ25" s="20"/>
      <c r="BR25" s="20"/>
      <c r="BS25" s="20"/>
      <c r="BT25" s="20">
        <v>454808733.5</v>
      </c>
      <c r="BU25" s="20">
        <v>446907253.23000002</v>
      </c>
      <c r="BV25" s="20">
        <v>115289372.18000001</v>
      </c>
      <c r="BW25" s="20"/>
      <c r="BX25" s="20"/>
      <c r="BY25" s="20"/>
      <c r="BZ25" s="20">
        <v>151701680.91999999</v>
      </c>
      <c r="CA25" s="20">
        <v>151580400</v>
      </c>
      <c r="CB25" s="20">
        <v>10760313.720000001</v>
      </c>
      <c r="CC25" s="20">
        <v>255489.9</v>
      </c>
      <c r="CD25" s="20">
        <v>752459873.19000006</v>
      </c>
      <c r="CE25" s="20">
        <v>598934946.37</v>
      </c>
      <c r="CF25" s="20">
        <v>2155847386.1999998</v>
      </c>
      <c r="CG25" s="20">
        <v>102948442.01000001</v>
      </c>
      <c r="CH25" s="19">
        <v>335.50119999999998</v>
      </c>
      <c r="CI25" s="19">
        <v>184.2775</v>
      </c>
    </row>
    <row r="26" spans="1:87" ht="14.45" customHeight="1" x14ac:dyDescent="0.25">
      <c r="A26" s="4"/>
      <c r="B26" s="2">
        <v>45336</v>
      </c>
      <c r="C26" s="1" t="s">
        <v>60</v>
      </c>
      <c r="D26" s="2">
        <v>45337</v>
      </c>
      <c r="E26" s="15">
        <f t="shared" si="0"/>
        <v>45337</v>
      </c>
      <c r="F26" s="20">
        <v>235213925.37</v>
      </c>
      <c r="G26" s="20">
        <v>169737179.87</v>
      </c>
      <c r="H26" s="20">
        <v>505544704.25999999</v>
      </c>
      <c r="I26" s="20">
        <v>0</v>
      </c>
      <c r="J26" s="20">
        <v>4043798042.1700001</v>
      </c>
      <c r="K26" s="20"/>
      <c r="L26" s="20"/>
      <c r="M26" s="20">
        <v>0</v>
      </c>
      <c r="N26" s="20">
        <v>3298000000</v>
      </c>
      <c r="O26" s="20">
        <v>0</v>
      </c>
      <c r="P26" s="20"/>
      <c r="Q26" s="20">
        <v>0</v>
      </c>
      <c r="R26" s="20">
        <v>37006913.579999998</v>
      </c>
      <c r="S26" s="20">
        <v>37006913.579999998</v>
      </c>
      <c r="T26" s="20"/>
      <c r="U26" s="20"/>
      <c r="V26" s="20"/>
      <c r="W26" s="20"/>
      <c r="X26" s="20">
        <v>964083743.66999996</v>
      </c>
      <c r="Y26" s="20">
        <v>0</v>
      </c>
      <c r="Z26" s="20">
        <v>7155433072.75</v>
      </c>
      <c r="AA26" s="20">
        <v>206697324.49000001</v>
      </c>
      <c r="AB26" s="20">
        <v>104798591.51000001</v>
      </c>
      <c r="AC26" s="20">
        <v>25979049.699999999</v>
      </c>
      <c r="AD26" s="20">
        <v>2404030183.48</v>
      </c>
      <c r="AE26" s="20">
        <v>123915453.03</v>
      </c>
      <c r="AF26" s="20"/>
      <c r="AG26" s="20"/>
      <c r="AH26" s="20"/>
      <c r="AI26" s="20"/>
      <c r="AJ26" s="20">
        <v>146901959.06999999</v>
      </c>
      <c r="AK26" s="20">
        <v>12901879.76</v>
      </c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>
        <v>70655509.680000007</v>
      </c>
      <c r="AW26" s="20">
        <v>12724173.529999999</v>
      </c>
      <c r="AX26" s="20">
        <v>60264906.140000001</v>
      </c>
      <c r="AY26" s="20">
        <v>54503256.789999999</v>
      </c>
      <c r="AZ26" s="20">
        <v>20441469.359999999</v>
      </c>
      <c r="BA26" s="20">
        <v>20441469.359999999</v>
      </c>
      <c r="BB26" s="20">
        <v>70335243.079999998</v>
      </c>
      <c r="BC26" s="20">
        <v>63737700.759999998</v>
      </c>
      <c r="BD26" s="20"/>
      <c r="BE26" s="20"/>
      <c r="BF26" s="20"/>
      <c r="BG26" s="20"/>
      <c r="BH26" s="20"/>
      <c r="BI26" s="20"/>
      <c r="BJ26" s="20">
        <v>2757939681.6599998</v>
      </c>
      <c r="BK26" s="20">
        <v>314112074.33999997</v>
      </c>
      <c r="BL26" s="20">
        <v>8825177.5700000003</v>
      </c>
      <c r="BM26" s="20"/>
      <c r="BN26" s="20">
        <v>11063646.98</v>
      </c>
      <c r="BO26" s="20">
        <v>193269.64</v>
      </c>
      <c r="BP26" s="20"/>
      <c r="BQ26" s="20"/>
      <c r="BR26" s="20"/>
      <c r="BS26" s="20"/>
      <c r="BT26" s="20">
        <v>477081463.63999999</v>
      </c>
      <c r="BU26" s="20">
        <v>470758626.13</v>
      </c>
      <c r="BV26" s="20">
        <v>125596145.78</v>
      </c>
      <c r="BW26" s="20">
        <v>53376.959999999999</v>
      </c>
      <c r="BX26" s="20"/>
      <c r="BY26" s="20"/>
      <c r="BZ26" s="20">
        <v>39905906.640000001</v>
      </c>
      <c r="CA26" s="20">
        <v>39623800</v>
      </c>
      <c r="CB26" s="20">
        <v>10785940.68</v>
      </c>
      <c r="CC26" s="20">
        <v>716796.15</v>
      </c>
      <c r="CD26" s="20">
        <v>673258281.28999996</v>
      </c>
      <c r="CE26" s="20">
        <v>511345868.88</v>
      </c>
      <c r="CF26" s="20">
        <v>2084681400.3699999</v>
      </c>
      <c r="CG26" s="20">
        <v>78528018.579999998</v>
      </c>
      <c r="CH26" s="19">
        <v>343.23869999999999</v>
      </c>
      <c r="CI26" s="19">
        <v>263.21469999999999</v>
      </c>
    </row>
    <row r="27" spans="1:87" ht="14.45" customHeight="1" x14ac:dyDescent="0.25">
      <c r="A27" s="4"/>
      <c r="B27" s="2">
        <v>45337</v>
      </c>
      <c r="C27" s="1" t="s">
        <v>60</v>
      </c>
      <c r="D27" s="2">
        <v>45338</v>
      </c>
      <c r="E27" s="15">
        <f t="shared" si="0"/>
        <v>45338</v>
      </c>
      <c r="F27" s="20">
        <v>262494754.84</v>
      </c>
      <c r="G27" s="20">
        <v>195241117.24000001</v>
      </c>
      <c r="H27" s="20">
        <v>581060094.16999996</v>
      </c>
      <c r="I27" s="20">
        <v>0</v>
      </c>
      <c r="J27" s="20">
        <v>3952590469.9699998</v>
      </c>
      <c r="K27" s="20"/>
      <c r="L27" s="20"/>
      <c r="M27" s="20">
        <v>0</v>
      </c>
      <c r="N27" s="20">
        <v>3339000000</v>
      </c>
      <c r="O27" s="20">
        <v>0</v>
      </c>
      <c r="P27" s="20"/>
      <c r="Q27" s="20">
        <v>0</v>
      </c>
      <c r="R27" s="20">
        <v>37052533.539999999</v>
      </c>
      <c r="S27" s="20">
        <v>37052533.539999999</v>
      </c>
      <c r="T27" s="20"/>
      <c r="U27" s="20"/>
      <c r="V27" s="20"/>
      <c r="W27" s="20"/>
      <c r="X27" s="20">
        <v>964083743.66999996</v>
      </c>
      <c r="Y27" s="20">
        <v>0</v>
      </c>
      <c r="Z27" s="20">
        <v>7208067375.7299995</v>
      </c>
      <c r="AA27" s="20">
        <v>232246917.66</v>
      </c>
      <c r="AB27" s="20">
        <v>105332512.65000001</v>
      </c>
      <c r="AC27" s="20">
        <v>25762486.949999999</v>
      </c>
      <c r="AD27" s="20">
        <v>2415226055.75</v>
      </c>
      <c r="AE27" s="20">
        <v>121465020.95</v>
      </c>
      <c r="AF27" s="20"/>
      <c r="AG27" s="20"/>
      <c r="AH27" s="20"/>
      <c r="AI27" s="20"/>
      <c r="AJ27" s="20">
        <v>142879439.47999999</v>
      </c>
      <c r="AK27" s="20">
        <v>12915157.199999999</v>
      </c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>
        <v>62382784.950000003</v>
      </c>
      <c r="AW27" s="20">
        <v>12712153.449999999</v>
      </c>
      <c r="AX27" s="20">
        <v>121786009</v>
      </c>
      <c r="AY27" s="20">
        <v>115787354.56</v>
      </c>
      <c r="AZ27" s="20">
        <v>20611769.370000001</v>
      </c>
      <c r="BA27" s="20">
        <v>20466668.41</v>
      </c>
      <c r="BB27" s="20">
        <v>39874584.390000001</v>
      </c>
      <c r="BC27" s="20">
        <v>32759921.43</v>
      </c>
      <c r="BD27" s="20"/>
      <c r="BE27" s="20"/>
      <c r="BF27" s="20"/>
      <c r="BG27" s="20"/>
      <c r="BH27" s="20"/>
      <c r="BI27" s="20"/>
      <c r="BJ27" s="20">
        <v>2787666573.98</v>
      </c>
      <c r="BK27" s="20">
        <v>341273853.41000003</v>
      </c>
      <c r="BL27" s="20">
        <v>8610921.9900000002</v>
      </c>
      <c r="BM27" s="20"/>
      <c r="BN27" s="20">
        <v>10994225.15</v>
      </c>
      <c r="BO27" s="20">
        <v>192081.48</v>
      </c>
      <c r="BP27" s="20"/>
      <c r="BQ27" s="20"/>
      <c r="BR27" s="20"/>
      <c r="BS27" s="20"/>
      <c r="BT27" s="20">
        <v>383568203.76999998</v>
      </c>
      <c r="BU27" s="20">
        <v>376426020.81999999</v>
      </c>
      <c r="BV27" s="20">
        <v>117693028.81</v>
      </c>
      <c r="BW27" s="20">
        <v>53442.76</v>
      </c>
      <c r="BX27" s="20"/>
      <c r="BY27" s="20"/>
      <c r="BZ27" s="20">
        <v>116039505.52</v>
      </c>
      <c r="CA27" s="20">
        <v>115867700</v>
      </c>
      <c r="CB27" s="20">
        <v>12197589.060000001</v>
      </c>
      <c r="CC27" s="20">
        <v>357644.08</v>
      </c>
      <c r="CD27" s="20">
        <v>649103474.29999995</v>
      </c>
      <c r="CE27" s="20">
        <v>492896889.13999999</v>
      </c>
      <c r="CF27" s="20">
        <v>2138563099.6800001</v>
      </c>
      <c r="CG27" s="20">
        <v>85318463.349999994</v>
      </c>
      <c r="CH27" s="19">
        <v>337.05189999999999</v>
      </c>
      <c r="CI27" s="19">
        <v>272.21179999999998</v>
      </c>
    </row>
    <row r="28" spans="1:87" ht="14.45" customHeight="1" x14ac:dyDescent="0.25">
      <c r="A28" s="4"/>
      <c r="B28" s="2">
        <v>45338</v>
      </c>
      <c r="C28" s="1" t="s">
        <v>60</v>
      </c>
      <c r="D28" s="2">
        <v>45339</v>
      </c>
      <c r="E28" s="15">
        <f t="shared" si="0"/>
        <v>45339</v>
      </c>
      <c r="F28" s="20">
        <v>255640500.24000001</v>
      </c>
      <c r="G28" s="20">
        <v>162031445.24000001</v>
      </c>
      <c r="H28" s="20">
        <v>599656210.51999998</v>
      </c>
      <c r="I28" s="20">
        <v>0</v>
      </c>
      <c r="J28" s="20">
        <v>4091756135.3699999</v>
      </c>
      <c r="K28" s="20"/>
      <c r="L28" s="20"/>
      <c r="M28" s="20">
        <v>0</v>
      </c>
      <c r="N28" s="20">
        <v>3030000000</v>
      </c>
      <c r="O28" s="20">
        <v>0</v>
      </c>
      <c r="P28" s="20"/>
      <c r="Q28" s="20">
        <v>0</v>
      </c>
      <c r="R28" s="20">
        <v>36834140.109999999</v>
      </c>
      <c r="S28" s="20">
        <v>36834140.109999999</v>
      </c>
      <c r="T28" s="20"/>
      <c r="U28" s="20"/>
      <c r="V28" s="20"/>
      <c r="W28" s="20"/>
      <c r="X28" s="20">
        <v>964083743.66999996</v>
      </c>
      <c r="Y28" s="20">
        <v>0</v>
      </c>
      <c r="Z28" s="20">
        <v>7049757081.7700005</v>
      </c>
      <c r="AA28" s="20">
        <v>198819424.55000001</v>
      </c>
      <c r="AB28" s="20">
        <v>104497616.36</v>
      </c>
      <c r="AC28" s="20">
        <v>25421463.09</v>
      </c>
      <c r="AD28" s="20">
        <v>2355394169.4099998</v>
      </c>
      <c r="AE28" s="20">
        <v>123190788.04000001</v>
      </c>
      <c r="AF28" s="20"/>
      <c r="AG28" s="20"/>
      <c r="AH28" s="20"/>
      <c r="AI28" s="20"/>
      <c r="AJ28" s="20">
        <v>134265348.68000001</v>
      </c>
      <c r="AK28" s="20">
        <v>10563378.26</v>
      </c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>
        <v>61253354.950000003</v>
      </c>
      <c r="AW28" s="20">
        <v>12650397.75</v>
      </c>
      <c r="AX28" s="20">
        <v>107298546.33</v>
      </c>
      <c r="AY28" s="20">
        <v>100724840.55</v>
      </c>
      <c r="AZ28" s="20">
        <v>49313.4</v>
      </c>
      <c r="BA28" s="20"/>
      <c r="BB28" s="20">
        <v>63933286.560000002</v>
      </c>
      <c r="BC28" s="20">
        <v>56576662.729999997</v>
      </c>
      <c r="BD28" s="20"/>
      <c r="BE28" s="20"/>
      <c r="BF28" s="20"/>
      <c r="BG28" s="20"/>
      <c r="BH28" s="20"/>
      <c r="BI28" s="20"/>
      <c r="BJ28" s="20">
        <v>2704314332.3499999</v>
      </c>
      <c r="BK28" s="20">
        <v>328036726.43000001</v>
      </c>
      <c r="BL28" s="20">
        <v>8335046.8300000001</v>
      </c>
      <c r="BM28" s="20"/>
      <c r="BN28" s="20">
        <v>10694111.02</v>
      </c>
      <c r="BO28" s="20">
        <v>191627.46</v>
      </c>
      <c r="BP28" s="20"/>
      <c r="BQ28" s="20"/>
      <c r="BR28" s="20"/>
      <c r="BS28" s="20"/>
      <c r="BT28" s="20">
        <v>506579563.82999998</v>
      </c>
      <c r="BU28" s="20">
        <v>484348747.48000002</v>
      </c>
      <c r="BV28" s="20">
        <v>98047499.390000001</v>
      </c>
      <c r="BW28" s="20">
        <v>53127.76</v>
      </c>
      <c r="BX28" s="20"/>
      <c r="BY28" s="20"/>
      <c r="BZ28" s="20"/>
      <c r="CA28" s="20"/>
      <c r="CB28" s="20">
        <v>13118030.9</v>
      </c>
      <c r="CC28" s="20">
        <v>547210.14</v>
      </c>
      <c r="CD28" s="20">
        <v>636774251.97000003</v>
      </c>
      <c r="CE28" s="20">
        <v>485140712.83999997</v>
      </c>
      <c r="CF28" s="20">
        <v>2067540080.3800001</v>
      </c>
      <c r="CG28" s="20">
        <v>82009181.609999999</v>
      </c>
      <c r="CH28" s="19">
        <v>340.97320000000002</v>
      </c>
      <c r="CI28" s="19">
        <v>242.43559999999999</v>
      </c>
    </row>
    <row r="29" spans="1:87" ht="14.45" customHeight="1" x14ac:dyDescent="0.25">
      <c r="A29" s="4"/>
      <c r="B29" s="2">
        <v>45341</v>
      </c>
      <c r="C29" s="1" t="s">
        <v>60</v>
      </c>
      <c r="D29" s="2">
        <v>45342</v>
      </c>
      <c r="E29" s="15">
        <f t="shared" si="0"/>
        <v>45342</v>
      </c>
      <c r="F29" s="20">
        <v>237854227.33000001</v>
      </c>
      <c r="G29" s="20">
        <v>164001071.22999999</v>
      </c>
      <c r="H29" s="20">
        <v>450208283.51999998</v>
      </c>
      <c r="I29" s="20">
        <v>0</v>
      </c>
      <c r="J29" s="20">
        <v>4082185121.4699998</v>
      </c>
      <c r="K29" s="20"/>
      <c r="L29" s="20"/>
      <c r="M29" s="20">
        <v>0</v>
      </c>
      <c r="N29" s="20">
        <v>3091000000</v>
      </c>
      <c r="O29" s="20">
        <v>0</v>
      </c>
      <c r="P29" s="20"/>
      <c r="Q29" s="20">
        <v>0</v>
      </c>
      <c r="R29" s="20">
        <v>36856950.090000004</v>
      </c>
      <c r="S29" s="20">
        <v>36856950.090000004</v>
      </c>
      <c r="T29" s="20"/>
      <c r="U29" s="20"/>
      <c r="V29" s="20"/>
      <c r="W29" s="20"/>
      <c r="X29" s="20">
        <v>964083743.66999996</v>
      </c>
      <c r="Y29" s="20">
        <v>0</v>
      </c>
      <c r="Z29" s="20">
        <v>6933975265.9399996</v>
      </c>
      <c r="AA29" s="20">
        <v>200812448.52000001</v>
      </c>
      <c r="AB29" s="20">
        <v>103767884.03</v>
      </c>
      <c r="AC29" s="20">
        <v>25731632.449999999</v>
      </c>
      <c r="AD29" s="20">
        <v>2295608832.1799998</v>
      </c>
      <c r="AE29" s="20">
        <v>120964082.34999999</v>
      </c>
      <c r="AF29" s="20"/>
      <c r="AG29" s="20"/>
      <c r="AH29" s="20"/>
      <c r="AI29" s="20"/>
      <c r="AJ29" s="20">
        <v>124344406.58</v>
      </c>
      <c r="AK29" s="20">
        <v>2201597.4</v>
      </c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>
        <v>66862686.960000001</v>
      </c>
      <c r="AW29" s="20">
        <v>12666890.630000001</v>
      </c>
      <c r="AX29" s="20">
        <v>66693058.219999999</v>
      </c>
      <c r="AY29" s="20">
        <v>61193821.009999998</v>
      </c>
      <c r="AZ29" s="20">
        <v>58039864.130000003</v>
      </c>
      <c r="BA29" s="20"/>
      <c r="BB29" s="20">
        <v>122038414.04000001</v>
      </c>
      <c r="BC29" s="20">
        <v>116470782.44</v>
      </c>
      <c r="BD29" s="20"/>
      <c r="BE29" s="20"/>
      <c r="BF29" s="20"/>
      <c r="BG29" s="20"/>
      <c r="BH29" s="20"/>
      <c r="BI29" s="20"/>
      <c r="BJ29" s="20">
        <v>2715391631.4499998</v>
      </c>
      <c r="BK29" s="20">
        <v>337780390.94</v>
      </c>
      <c r="BL29" s="20">
        <v>8777389.1099999994</v>
      </c>
      <c r="BM29" s="20"/>
      <c r="BN29" s="20">
        <v>10914908.140000001</v>
      </c>
      <c r="BO29" s="20">
        <v>192191.93</v>
      </c>
      <c r="BP29" s="20"/>
      <c r="BQ29" s="20"/>
      <c r="BR29" s="20"/>
      <c r="BS29" s="20"/>
      <c r="BT29" s="20">
        <v>476165044.52999997</v>
      </c>
      <c r="BU29" s="20">
        <v>466361977.61000001</v>
      </c>
      <c r="BV29" s="20">
        <v>97656533.689999998</v>
      </c>
      <c r="BW29" s="20">
        <v>53160.66</v>
      </c>
      <c r="BX29" s="20"/>
      <c r="BY29" s="20"/>
      <c r="BZ29" s="20">
        <v>56959768.149999999</v>
      </c>
      <c r="CA29" s="20">
        <v>56957850</v>
      </c>
      <c r="CB29" s="20">
        <v>17059103.43</v>
      </c>
      <c r="CC29" s="20">
        <v>4932372.5199999996</v>
      </c>
      <c r="CD29" s="20">
        <v>667532747.04999995</v>
      </c>
      <c r="CE29" s="20">
        <v>528497552.72000003</v>
      </c>
      <c r="CF29" s="20">
        <v>2047858884.4000001</v>
      </c>
      <c r="CG29" s="20">
        <v>84445097.730000004</v>
      </c>
      <c r="CH29" s="19">
        <v>338.59629999999999</v>
      </c>
      <c r="CI29" s="19">
        <v>237.80240000000001</v>
      </c>
    </row>
    <row r="30" spans="1:87" ht="14.45" customHeight="1" x14ac:dyDescent="0.25">
      <c r="A30" s="4"/>
      <c r="B30" s="2">
        <v>45342</v>
      </c>
      <c r="C30" s="1" t="s">
        <v>60</v>
      </c>
      <c r="D30" s="2">
        <v>45343</v>
      </c>
      <c r="E30" s="15">
        <f t="shared" si="0"/>
        <v>45343</v>
      </c>
      <c r="F30" s="20">
        <v>241554184.88999999</v>
      </c>
      <c r="G30" s="20">
        <v>171931214.09</v>
      </c>
      <c r="H30" s="20">
        <v>518260547.00999999</v>
      </c>
      <c r="I30" s="20">
        <v>0</v>
      </c>
      <c r="J30" s="20">
        <v>4085063242.9699998</v>
      </c>
      <c r="K30" s="20"/>
      <c r="L30" s="20"/>
      <c r="M30" s="20">
        <v>0</v>
      </c>
      <c r="N30" s="20">
        <v>3182000000</v>
      </c>
      <c r="O30" s="20">
        <v>0</v>
      </c>
      <c r="P30" s="20"/>
      <c r="Q30" s="20">
        <v>0</v>
      </c>
      <c r="R30" s="20">
        <v>37160565.5</v>
      </c>
      <c r="S30" s="20">
        <v>37160565.5</v>
      </c>
      <c r="T30" s="20"/>
      <c r="U30" s="20"/>
      <c r="V30" s="20"/>
      <c r="W30" s="20"/>
      <c r="X30" s="20">
        <v>964083743.66999996</v>
      </c>
      <c r="Y30" s="20">
        <v>0</v>
      </c>
      <c r="Z30" s="20">
        <v>7099908399.5799999</v>
      </c>
      <c r="AA30" s="20">
        <v>209045382.47</v>
      </c>
      <c r="AB30" s="20">
        <v>104799172.97</v>
      </c>
      <c r="AC30" s="20">
        <v>25945646.350000001</v>
      </c>
      <c r="AD30" s="20">
        <v>2393098268.7199998</v>
      </c>
      <c r="AE30" s="20">
        <v>122542506.19</v>
      </c>
      <c r="AF30" s="20"/>
      <c r="AG30" s="20"/>
      <c r="AH30" s="20"/>
      <c r="AI30" s="20"/>
      <c r="AJ30" s="20">
        <v>126295522.26000001</v>
      </c>
      <c r="AK30" s="20">
        <v>4281848.38</v>
      </c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>
        <v>64960042.960000001</v>
      </c>
      <c r="AW30" s="20">
        <v>12772290.34</v>
      </c>
      <c r="AX30" s="20">
        <v>71464960.689999998</v>
      </c>
      <c r="AY30" s="20">
        <v>65722856.170000002</v>
      </c>
      <c r="AZ30" s="20">
        <v>8528.0499999999993</v>
      </c>
      <c r="BA30" s="20"/>
      <c r="BB30" s="20">
        <v>117864734.34999999</v>
      </c>
      <c r="BC30" s="20">
        <v>112339727.65000001</v>
      </c>
      <c r="BD30" s="20"/>
      <c r="BE30" s="20"/>
      <c r="BF30" s="20"/>
      <c r="BG30" s="20"/>
      <c r="BH30" s="20"/>
      <c r="BI30" s="20"/>
      <c r="BJ30" s="20">
        <v>2761487200.1399999</v>
      </c>
      <c r="BK30" s="20">
        <v>342603944.56999999</v>
      </c>
      <c r="BL30" s="20">
        <v>8620775.3900000006</v>
      </c>
      <c r="BM30" s="20"/>
      <c r="BN30" s="20">
        <v>10837437.619999999</v>
      </c>
      <c r="BO30" s="20">
        <v>193829.41</v>
      </c>
      <c r="BP30" s="20"/>
      <c r="BQ30" s="20"/>
      <c r="BR30" s="20"/>
      <c r="BS30" s="20"/>
      <c r="BT30" s="20">
        <v>531760097.26999998</v>
      </c>
      <c r="BU30" s="20">
        <v>525061203.33999997</v>
      </c>
      <c r="BV30" s="20">
        <v>97639657.209999993</v>
      </c>
      <c r="BW30" s="20">
        <v>53598.58</v>
      </c>
      <c r="BX30" s="20"/>
      <c r="BY30" s="20"/>
      <c r="BZ30" s="20">
        <v>19271899.940000001</v>
      </c>
      <c r="CA30" s="20">
        <v>19142350</v>
      </c>
      <c r="CB30" s="20">
        <v>13747784.380000001</v>
      </c>
      <c r="CC30" s="20">
        <v>446159.82</v>
      </c>
      <c r="CD30" s="20">
        <v>681877651.80999994</v>
      </c>
      <c r="CE30" s="20">
        <v>544897141.14999998</v>
      </c>
      <c r="CF30" s="20">
        <v>2079609548.3299999</v>
      </c>
      <c r="CG30" s="20">
        <v>85650986.140000001</v>
      </c>
      <c r="CH30" s="19">
        <v>341.4058</v>
      </c>
      <c r="CI30" s="19">
        <v>244.06649999999999</v>
      </c>
    </row>
    <row r="31" spans="1:87" ht="14.45" customHeight="1" x14ac:dyDescent="0.25">
      <c r="A31" s="4"/>
      <c r="B31" s="2">
        <v>45343</v>
      </c>
      <c r="C31" s="1" t="s">
        <v>60</v>
      </c>
      <c r="D31" s="2">
        <v>45344</v>
      </c>
      <c r="E31" s="15">
        <f t="shared" si="0"/>
        <v>45344</v>
      </c>
      <c r="F31" s="20">
        <v>246729629.03</v>
      </c>
      <c r="G31" s="20">
        <v>174579984.83000001</v>
      </c>
      <c r="H31" s="20">
        <v>442150257.62</v>
      </c>
      <c r="I31" s="20">
        <v>0</v>
      </c>
      <c r="J31" s="20">
        <v>4141876332.5700002</v>
      </c>
      <c r="K31" s="20"/>
      <c r="L31" s="20"/>
      <c r="M31" s="20">
        <v>0</v>
      </c>
      <c r="N31" s="20">
        <v>3182000000</v>
      </c>
      <c r="O31" s="20">
        <v>0</v>
      </c>
      <c r="P31" s="20"/>
      <c r="Q31" s="20">
        <v>0</v>
      </c>
      <c r="R31" s="20">
        <v>37345860.200000003</v>
      </c>
      <c r="S31" s="20">
        <v>37345860.200000003</v>
      </c>
      <c r="T31" s="20"/>
      <c r="U31" s="20"/>
      <c r="V31" s="20"/>
      <c r="W31" s="20"/>
      <c r="X31" s="20">
        <v>964083743.66999996</v>
      </c>
      <c r="Y31" s="20">
        <v>0</v>
      </c>
      <c r="Z31" s="20">
        <v>7085971745.9899998</v>
      </c>
      <c r="AA31" s="20">
        <v>211879255.27000001</v>
      </c>
      <c r="AB31" s="20">
        <v>104402292.27</v>
      </c>
      <c r="AC31" s="20">
        <v>26007615.960000001</v>
      </c>
      <c r="AD31" s="20">
        <v>2395068114.9400001</v>
      </c>
      <c r="AE31" s="20">
        <v>137400896.25999999</v>
      </c>
      <c r="AF31" s="20"/>
      <c r="AG31" s="20"/>
      <c r="AH31" s="20"/>
      <c r="AI31" s="20"/>
      <c r="AJ31" s="20">
        <v>127155153.05</v>
      </c>
      <c r="AK31" s="20">
        <v>6385944.6399999997</v>
      </c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>
        <v>72568230.219999999</v>
      </c>
      <c r="AW31" s="20">
        <v>12844755.789999999</v>
      </c>
      <c r="AX31" s="20">
        <v>69757042.909999996</v>
      </c>
      <c r="AY31" s="20">
        <v>63125112.030000001</v>
      </c>
      <c r="AZ31" s="20">
        <v>20809649.129999999</v>
      </c>
      <c r="BA31" s="20">
        <v>20771050</v>
      </c>
      <c r="BB31" s="20">
        <v>65864817.039999999</v>
      </c>
      <c r="BC31" s="20">
        <v>60106610.130000003</v>
      </c>
      <c r="BD31" s="20"/>
      <c r="BE31" s="20"/>
      <c r="BF31" s="20"/>
      <c r="BG31" s="20"/>
      <c r="BH31" s="20"/>
      <c r="BI31" s="20"/>
      <c r="BJ31" s="20">
        <v>2739147132.3299999</v>
      </c>
      <c r="BK31" s="20">
        <v>325866916.93000001</v>
      </c>
      <c r="BL31" s="20">
        <v>8538113.6400000006</v>
      </c>
      <c r="BM31" s="20"/>
      <c r="BN31" s="20">
        <v>10554645.77</v>
      </c>
      <c r="BO31" s="20">
        <v>195247.87</v>
      </c>
      <c r="BP31" s="20"/>
      <c r="BQ31" s="20"/>
      <c r="BR31" s="20"/>
      <c r="BS31" s="20"/>
      <c r="BT31" s="20">
        <v>516012078.60000002</v>
      </c>
      <c r="BU31" s="20">
        <v>510763708.30000001</v>
      </c>
      <c r="BV31" s="20">
        <v>83229173.719999999</v>
      </c>
      <c r="BW31" s="20">
        <v>53865.84</v>
      </c>
      <c r="BX31" s="20"/>
      <c r="BY31" s="20"/>
      <c r="BZ31" s="20">
        <v>40236807.609999999</v>
      </c>
      <c r="CA31" s="20">
        <v>40039633.140000001</v>
      </c>
      <c r="CB31" s="20">
        <v>12474607.07</v>
      </c>
      <c r="CC31" s="20">
        <v>439988.62</v>
      </c>
      <c r="CD31" s="20">
        <v>671045426.40999997</v>
      </c>
      <c r="CE31" s="20">
        <v>551492443.76999998</v>
      </c>
      <c r="CF31" s="20">
        <v>2068101705.9200001</v>
      </c>
      <c r="CG31" s="20">
        <v>81466729.230000004</v>
      </c>
      <c r="CH31" s="19">
        <v>342.63170000000002</v>
      </c>
      <c r="CI31" s="19">
        <v>260.08069999999998</v>
      </c>
    </row>
    <row r="32" spans="1:87" ht="14.45" customHeight="1" x14ac:dyDescent="0.25">
      <c r="A32" s="4"/>
      <c r="B32" s="2">
        <v>45344</v>
      </c>
      <c r="C32" s="1" t="s">
        <v>60</v>
      </c>
      <c r="D32" s="2">
        <v>45345</v>
      </c>
      <c r="E32" s="15">
        <f t="shared" si="0"/>
        <v>45345</v>
      </c>
      <c r="F32" s="20">
        <v>252072400.40000001</v>
      </c>
      <c r="G32" s="20">
        <v>163858037.69999999</v>
      </c>
      <c r="H32" s="20">
        <v>525288610.83999997</v>
      </c>
      <c r="I32" s="20">
        <v>0</v>
      </c>
      <c r="J32" s="20">
        <v>4246787761.9699998</v>
      </c>
      <c r="K32" s="20"/>
      <c r="L32" s="20"/>
      <c r="M32" s="20">
        <v>0</v>
      </c>
      <c r="N32" s="20">
        <v>2930000000</v>
      </c>
      <c r="O32" s="20">
        <v>0</v>
      </c>
      <c r="P32" s="20"/>
      <c r="Q32" s="20">
        <v>0</v>
      </c>
      <c r="R32" s="20">
        <v>37489611.609999999</v>
      </c>
      <c r="S32" s="20">
        <v>37489611.609999999</v>
      </c>
      <c r="T32" s="20"/>
      <c r="U32" s="20"/>
      <c r="V32" s="20"/>
      <c r="W32" s="20"/>
      <c r="X32" s="20">
        <v>964083743.66999996</v>
      </c>
      <c r="Y32" s="20">
        <v>0</v>
      </c>
      <c r="Z32" s="20">
        <v>7027507820.6700001</v>
      </c>
      <c r="AA32" s="20">
        <v>201300828.83000001</v>
      </c>
      <c r="AB32" s="20">
        <v>104314403.41</v>
      </c>
      <c r="AC32" s="20">
        <v>26573170.18</v>
      </c>
      <c r="AD32" s="20">
        <v>2351311547.3899999</v>
      </c>
      <c r="AE32" s="20">
        <v>119147463.28</v>
      </c>
      <c r="AF32" s="20"/>
      <c r="AG32" s="20"/>
      <c r="AH32" s="20"/>
      <c r="AI32" s="20"/>
      <c r="AJ32" s="20">
        <v>116554216.81999999</v>
      </c>
      <c r="AK32" s="20">
        <v>6412622.0499999998</v>
      </c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>
        <v>69516699.890000001</v>
      </c>
      <c r="AW32" s="20">
        <v>12895959.300000001</v>
      </c>
      <c r="AX32" s="20">
        <v>125729408.90000001</v>
      </c>
      <c r="AY32" s="20">
        <v>119746342.98999999</v>
      </c>
      <c r="AZ32" s="20">
        <v>180209489.61000001</v>
      </c>
      <c r="BA32" s="20">
        <v>179751996.13999999</v>
      </c>
      <c r="BB32" s="20">
        <v>74583588.640000001</v>
      </c>
      <c r="BC32" s="20">
        <v>67738592.780000001</v>
      </c>
      <c r="BD32" s="20"/>
      <c r="BE32" s="20"/>
      <c r="BF32" s="20"/>
      <c r="BG32" s="20"/>
      <c r="BH32" s="20"/>
      <c r="BI32" s="20"/>
      <c r="BJ32" s="20">
        <v>2905050835.25</v>
      </c>
      <c r="BK32" s="20">
        <v>531488095.45999998</v>
      </c>
      <c r="BL32" s="20">
        <v>8426420.0700000003</v>
      </c>
      <c r="BM32" s="20"/>
      <c r="BN32" s="20">
        <v>10213395.720000001</v>
      </c>
      <c r="BO32" s="20">
        <v>196090.11</v>
      </c>
      <c r="BP32" s="20"/>
      <c r="BQ32" s="20"/>
      <c r="BR32" s="20"/>
      <c r="BS32" s="20"/>
      <c r="BT32" s="20">
        <v>196641137.55000001</v>
      </c>
      <c r="BU32" s="20">
        <v>189489288.74000001</v>
      </c>
      <c r="BV32" s="20">
        <v>83061101.760000005</v>
      </c>
      <c r="BW32" s="20">
        <v>54073.18</v>
      </c>
      <c r="BX32" s="20"/>
      <c r="BY32" s="20"/>
      <c r="BZ32" s="20">
        <v>530960317.66000003</v>
      </c>
      <c r="CA32" s="20">
        <v>530877260</v>
      </c>
      <c r="CB32" s="20">
        <v>16059541.59</v>
      </c>
      <c r="CC32" s="20">
        <v>540736.81000000006</v>
      </c>
      <c r="CD32" s="20">
        <v>845361914.35000002</v>
      </c>
      <c r="CE32" s="20">
        <v>721157448.84000003</v>
      </c>
      <c r="CF32" s="20">
        <v>2059688920.9000001</v>
      </c>
      <c r="CG32" s="20">
        <v>132872023.86</v>
      </c>
      <c r="CH32" s="19">
        <v>341.1927</v>
      </c>
      <c r="CI32" s="19">
        <v>151.49979999999999</v>
      </c>
    </row>
    <row r="33" spans="1:87" ht="14.45" customHeight="1" x14ac:dyDescent="0.25">
      <c r="A33" s="4"/>
      <c r="B33" s="2">
        <v>45345</v>
      </c>
      <c r="C33" s="1" t="s">
        <v>60</v>
      </c>
      <c r="D33" s="2">
        <v>45346</v>
      </c>
      <c r="E33" s="15">
        <f t="shared" si="0"/>
        <v>45346</v>
      </c>
      <c r="F33" s="20">
        <v>218316308.55000001</v>
      </c>
      <c r="G33" s="20">
        <v>144749842.34999999</v>
      </c>
      <c r="H33" s="20">
        <v>579540016.23000002</v>
      </c>
      <c r="I33" s="20">
        <v>0</v>
      </c>
      <c r="J33" s="20">
        <v>4002223150.8699999</v>
      </c>
      <c r="K33" s="20"/>
      <c r="L33" s="20"/>
      <c r="M33" s="20">
        <v>0</v>
      </c>
      <c r="N33" s="20">
        <v>3215000000</v>
      </c>
      <c r="O33" s="20">
        <v>0</v>
      </c>
      <c r="P33" s="20"/>
      <c r="Q33" s="20">
        <v>0</v>
      </c>
      <c r="R33" s="20">
        <v>37350422.189999998</v>
      </c>
      <c r="S33" s="20">
        <v>37350422.189999998</v>
      </c>
      <c r="T33" s="20"/>
      <c r="U33" s="20"/>
      <c r="V33" s="20"/>
      <c r="W33" s="20"/>
      <c r="X33" s="20">
        <v>964083743.66999996</v>
      </c>
      <c r="Y33" s="20">
        <v>0</v>
      </c>
      <c r="Z33" s="20">
        <v>7088299562.1700001</v>
      </c>
      <c r="AA33" s="20">
        <v>182053672.53999999</v>
      </c>
      <c r="AB33" s="20">
        <v>103558988.42</v>
      </c>
      <c r="AC33" s="20">
        <v>26296030.469999999</v>
      </c>
      <c r="AD33" s="20">
        <v>2349595482.1399999</v>
      </c>
      <c r="AE33" s="20">
        <v>118782390.72</v>
      </c>
      <c r="AF33" s="20"/>
      <c r="AG33" s="20"/>
      <c r="AH33" s="20"/>
      <c r="AI33" s="20"/>
      <c r="AJ33" s="20">
        <v>136028608.58000001</v>
      </c>
      <c r="AK33" s="20">
        <v>6439987.8499999996</v>
      </c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>
        <v>68471721.120000005</v>
      </c>
      <c r="AW33" s="20">
        <v>12862832.35</v>
      </c>
      <c r="AX33" s="20">
        <v>116176625.33</v>
      </c>
      <c r="AY33" s="20">
        <v>110504104.13</v>
      </c>
      <c r="AZ33" s="20">
        <v>259882.14</v>
      </c>
      <c r="BA33" s="20"/>
      <c r="BB33" s="20">
        <v>49310273.469999999</v>
      </c>
      <c r="BC33" s="20">
        <v>42471484.100000001</v>
      </c>
      <c r="BD33" s="20"/>
      <c r="BE33" s="20"/>
      <c r="BF33" s="20"/>
      <c r="BG33" s="20"/>
      <c r="BH33" s="20"/>
      <c r="BI33" s="20"/>
      <c r="BJ33" s="20">
        <v>2706235950.4899998</v>
      </c>
      <c r="BK33" s="20">
        <v>316581667.06</v>
      </c>
      <c r="BL33" s="20">
        <v>8165320.2000000002</v>
      </c>
      <c r="BM33" s="20"/>
      <c r="BN33" s="20">
        <v>10212366.640000001</v>
      </c>
      <c r="BO33" s="20">
        <v>196121.60000000001</v>
      </c>
      <c r="BP33" s="20"/>
      <c r="BQ33" s="20"/>
      <c r="BR33" s="20"/>
      <c r="BS33" s="20"/>
      <c r="BT33" s="20">
        <v>476761320.70999998</v>
      </c>
      <c r="BU33" s="20">
        <v>454106535.57999998</v>
      </c>
      <c r="BV33" s="20">
        <v>82703541</v>
      </c>
      <c r="BW33" s="20">
        <v>53872.42</v>
      </c>
      <c r="BX33" s="20"/>
      <c r="BY33" s="20"/>
      <c r="BZ33" s="20">
        <v>147688.43</v>
      </c>
      <c r="CA33" s="20"/>
      <c r="CB33" s="20">
        <v>23185455.859999999</v>
      </c>
      <c r="CC33" s="20">
        <v>6529437.79</v>
      </c>
      <c r="CD33" s="20">
        <v>601175692.84000003</v>
      </c>
      <c r="CE33" s="20">
        <v>460885967.38999999</v>
      </c>
      <c r="CF33" s="20">
        <v>2105060257.6500001</v>
      </c>
      <c r="CG33" s="20">
        <v>79145416.760000005</v>
      </c>
      <c r="CH33" s="19">
        <v>336.72669999999999</v>
      </c>
      <c r="CI33" s="19">
        <v>230.02430000000001</v>
      </c>
    </row>
    <row r="34" spans="1:87" ht="14.45" customHeight="1" x14ac:dyDescent="0.25">
      <c r="A34" s="4"/>
      <c r="B34" s="2">
        <v>45348</v>
      </c>
      <c r="C34" s="1" t="s">
        <v>60</v>
      </c>
      <c r="D34" s="2">
        <v>45349</v>
      </c>
      <c r="E34" s="15">
        <f t="shared" si="0"/>
        <v>45349</v>
      </c>
      <c r="F34" s="20">
        <v>223904522.74000001</v>
      </c>
      <c r="G34" s="20">
        <v>116939791.64</v>
      </c>
      <c r="H34" s="20">
        <v>442108149.58999997</v>
      </c>
      <c r="I34" s="20">
        <v>0</v>
      </c>
      <c r="J34" s="20">
        <v>3995210250.3200002</v>
      </c>
      <c r="K34" s="20"/>
      <c r="L34" s="20"/>
      <c r="M34" s="20">
        <v>0</v>
      </c>
      <c r="N34" s="20">
        <v>3124000000</v>
      </c>
      <c r="O34" s="20">
        <v>0</v>
      </c>
      <c r="P34" s="20"/>
      <c r="Q34" s="20">
        <v>0</v>
      </c>
      <c r="R34" s="20">
        <v>37226568.850000001</v>
      </c>
      <c r="S34" s="20">
        <v>37226568.850000001</v>
      </c>
      <c r="T34" s="20"/>
      <c r="U34" s="20"/>
      <c r="V34" s="20"/>
      <c r="W34" s="20"/>
      <c r="X34" s="20">
        <v>964083743.66999996</v>
      </c>
      <c r="Y34" s="20">
        <v>0</v>
      </c>
      <c r="Z34" s="20">
        <v>6858320246.71</v>
      </c>
      <c r="AA34" s="20">
        <v>154120859.37</v>
      </c>
      <c r="AB34" s="20">
        <v>104009119.84999999</v>
      </c>
      <c r="AC34" s="20">
        <v>26333066.48</v>
      </c>
      <c r="AD34" s="20">
        <v>2307249250.46</v>
      </c>
      <c r="AE34" s="20">
        <v>119202397.62</v>
      </c>
      <c r="AF34" s="20"/>
      <c r="AG34" s="20"/>
      <c r="AH34" s="20"/>
      <c r="AI34" s="20"/>
      <c r="AJ34" s="20">
        <v>121351394.69</v>
      </c>
      <c r="AK34" s="20">
        <v>6415717.6200000001</v>
      </c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>
        <v>76169094.390000001</v>
      </c>
      <c r="AW34" s="20">
        <v>12912780.27</v>
      </c>
      <c r="AX34" s="20">
        <v>77400957.609999999</v>
      </c>
      <c r="AY34" s="20">
        <v>72070467.120000005</v>
      </c>
      <c r="AZ34" s="20">
        <v>20936030.52</v>
      </c>
      <c r="BA34" s="20">
        <v>20777575.23</v>
      </c>
      <c r="BB34" s="20">
        <v>75150088.879999995</v>
      </c>
      <c r="BC34" s="20">
        <v>71211148.790000007</v>
      </c>
      <c r="BD34" s="20"/>
      <c r="BE34" s="20"/>
      <c r="BF34" s="20"/>
      <c r="BG34" s="20"/>
      <c r="BH34" s="20"/>
      <c r="BI34" s="20"/>
      <c r="BJ34" s="20">
        <v>2666739676.1199999</v>
      </c>
      <c r="BK34" s="20">
        <v>328150561</v>
      </c>
      <c r="BL34" s="20">
        <v>8899347.9600000009</v>
      </c>
      <c r="BM34" s="20"/>
      <c r="BN34" s="20">
        <v>11888274.550000001</v>
      </c>
      <c r="BO34" s="20">
        <v>195345.16</v>
      </c>
      <c r="BP34" s="20"/>
      <c r="BQ34" s="20"/>
      <c r="BR34" s="20"/>
      <c r="BS34" s="20"/>
      <c r="BT34" s="20">
        <v>287284204.55000001</v>
      </c>
      <c r="BU34" s="20">
        <v>276036009.93000001</v>
      </c>
      <c r="BV34" s="20">
        <v>82034608.950000003</v>
      </c>
      <c r="BW34" s="20">
        <v>53693.78</v>
      </c>
      <c r="BX34" s="20"/>
      <c r="BY34" s="20"/>
      <c r="BZ34" s="20">
        <v>212684049.43000001</v>
      </c>
      <c r="CA34" s="20">
        <v>212544900</v>
      </c>
      <c r="CB34" s="20">
        <v>61030689.43</v>
      </c>
      <c r="CC34" s="20">
        <v>43825597.439999998</v>
      </c>
      <c r="CD34" s="20">
        <v>663821174.87</v>
      </c>
      <c r="CE34" s="20">
        <v>532655546.31</v>
      </c>
      <c r="CF34" s="20">
        <v>2002918501.25</v>
      </c>
      <c r="CG34" s="20">
        <v>82037640.25</v>
      </c>
      <c r="CH34" s="19">
        <v>342.41629999999998</v>
      </c>
      <c r="CI34" s="19">
        <v>187.86600000000001</v>
      </c>
    </row>
    <row r="35" spans="1:87" ht="14.45" customHeight="1" x14ac:dyDescent="0.25">
      <c r="A35" s="4"/>
      <c r="B35" s="2">
        <v>45349</v>
      </c>
      <c r="C35" s="1" t="s">
        <v>60</v>
      </c>
      <c r="D35" s="2">
        <v>45350</v>
      </c>
      <c r="E35" s="15">
        <f t="shared" si="0"/>
        <v>45350</v>
      </c>
      <c r="F35" s="20">
        <v>250415261.59999999</v>
      </c>
      <c r="G35" s="20">
        <v>145568245.59999999</v>
      </c>
      <c r="H35" s="20">
        <v>515861707.05000001</v>
      </c>
      <c r="I35" s="20">
        <v>0</v>
      </c>
      <c r="J35" s="20">
        <v>3959728215.8200002</v>
      </c>
      <c r="K35" s="20"/>
      <c r="L35" s="20"/>
      <c r="M35" s="20">
        <v>0</v>
      </c>
      <c r="N35" s="20">
        <v>3013000000</v>
      </c>
      <c r="O35" s="20">
        <v>0</v>
      </c>
      <c r="P35" s="20"/>
      <c r="Q35" s="20">
        <v>0</v>
      </c>
      <c r="R35" s="20">
        <v>37210456.259999998</v>
      </c>
      <c r="S35" s="20">
        <v>37210456.259999998</v>
      </c>
      <c r="T35" s="20"/>
      <c r="U35" s="20"/>
      <c r="V35" s="20"/>
      <c r="W35" s="20"/>
      <c r="X35" s="20">
        <v>964083743.66999996</v>
      </c>
      <c r="Y35" s="20">
        <v>0</v>
      </c>
      <c r="Z35" s="20">
        <v>6812085181.8599997</v>
      </c>
      <c r="AA35" s="20">
        <v>182731986.66</v>
      </c>
      <c r="AB35" s="20">
        <v>103676166.56</v>
      </c>
      <c r="AC35" s="20">
        <v>26014478.23</v>
      </c>
      <c r="AD35" s="20">
        <v>2275138434.48</v>
      </c>
      <c r="AE35" s="20">
        <v>118551230.28</v>
      </c>
      <c r="AF35" s="20"/>
      <c r="AG35" s="20"/>
      <c r="AH35" s="20"/>
      <c r="AI35" s="20"/>
      <c r="AJ35" s="20">
        <v>111590918.89</v>
      </c>
      <c r="AK35" s="20">
        <v>6418774.4400000004</v>
      </c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>
        <v>70776817.170000002</v>
      </c>
      <c r="AW35" s="20">
        <v>9168407.3900000006</v>
      </c>
      <c r="AX35" s="20">
        <v>83078889.920000002</v>
      </c>
      <c r="AY35" s="20">
        <v>77333887.540000007</v>
      </c>
      <c r="AZ35" s="20">
        <v>12601287.98</v>
      </c>
      <c r="BA35" s="20">
        <v>12479550</v>
      </c>
      <c r="BB35" s="20">
        <v>30587875.140000001</v>
      </c>
      <c r="BC35" s="20">
        <v>26390791.16</v>
      </c>
      <c r="BD35" s="20"/>
      <c r="BE35" s="20"/>
      <c r="BF35" s="20"/>
      <c r="BG35" s="20"/>
      <c r="BH35" s="20"/>
      <c r="BI35" s="20"/>
      <c r="BJ35" s="20">
        <v>2451680464.2600002</v>
      </c>
      <c r="BK35" s="20">
        <v>275584861.31</v>
      </c>
      <c r="BL35" s="20">
        <v>8896524.5800000001</v>
      </c>
      <c r="BM35" s="20"/>
      <c r="BN35" s="20">
        <v>10604951.279999999</v>
      </c>
      <c r="BO35" s="20">
        <v>195512.95</v>
      </c>
      <c r="BP35" s="20"/>
      <c r="BQ35" s="20"/>
      <c r="BR35" s="20"/>
      <c r="BS35" s="20"/>
      <c r="BT35" s="20">
        <v>352446111.70999998</v>
      </c>
      <c r="BU35" s="20">
        <v>343719603.13999999</v>
      </c>
      <c r="BV35" s="20">
        <v>81531054.709999993</v>
      </c>
      <c r="BW35" s="20">
        <v>53670.54</v>
      </c>
      <c r="BX35" s="20"/>
      <c r="BY35" s="20"/>
      <c r="BZ35" s="20">
        <v>108323900.3</v>
      </c>
      <c r="CA35" s="20">
        <v>108304849.55</v>
      </c>
      <c r="CB35" s="20">
        <v>19833622.719999999</v>
      </c>
      <c r="CC35" s="20">
        <v>505189.51</v>
      </c>
      <c r="CD35" s="20">
        <v>581636165.29999995</v>
      </c>
      <c r="CE35" s="20">
        <v>452778825.69</v>
      </c>
      <c r="CF35" s="20">
        <v>1870044298.96</v>
      </c>
      <c r="CG35" s="20">
        <v>68896215.329999998</v>
      </c>
      <c r="CH35" s="19">
        <v>364.274</v>
      </c>
      <c r="CI35" s="19">
        <v>265.22789999999998</v>
      </c>
    </row>
    <row r="36" spans="1:87" ht="14.45" customHeight="1" x14ac:dyDescent="0.25">
      <c r="A36" s="4"/>
      <c r="B36" s="2">
        <v>45350</v>
      </c>
      <c r="C36" s="1" t="s">
        <v>60</v>
      </c>
      <c r="D36" s="2">
        <v>45351</v>
      </c>
      <c r="E36" s="15">
        <f t="shared" si="0"/>
        <v>45351</v>
      </c>
      <c r="F36" s="20">
        <v>253804931.03</v>
      </c>
      <c r="G36" s="20">
        <v>119392286.43000001</v>
      </c>
      <c r="H36" s="20">
        <v>530047707.66000003</v>
      </c>
      <c r="I36" s="20">
        <v>0</v>
      </c>
      <c r="J36" s="20">
        <v>3961188538.8200002</v>
      </c>
      <c r="K36" s="20"/>
      <c r="L36" s="20"/>
      <c r="M36" s="20">
        <v>0</v>
      </c>
      <c r="N36" s="20">
        <v>2942000000</v>
      </c>
      <c r="O36" s="20">
        <v>0</v>
      </c>
      <c r="P36" s="20"/>
      <c r="Q36" s="20">
        <v>0</v>
      </c>
      <c r="R36" s="20">
        <v>37296648.869999997</v>
      </c>
      <c r="S36" s="20">
        <v>37296648.869999997</v>
      </c>
      <c r="T36" s="20"/>
      <c r="U36" s="20"/>
      <c r="V36" s="20"/>
      <c r="W36" s="20"/>
      <c r="X36" s="20">
        <v>964083743.66999996</v>
      </c>
      <c r="Y36" s="20">
        <v>0</v>
      </c>
      <c r="Z36" s="20">
        <v>6760207373.1099997</v>
      </c>
      <c r="AA36" s="20">
        <v>156642225.69999999</v>
      </c>
      <c r="AB36" s="20">
        <v>104193876.44</v>
      </c>
      <c r="AC36" s="20">
        <v>26638437.699999999</v>
      </c>
      <c r="AD36" s="20">
        <v>2228002175.8400002</v>
      </c>
      <c r="AE36" s="20">
        <v>118192722.88</v>
      </c>
      <c r="AF36" s="20"/>
      <c r="AG36" s="20"/>
      <c r="AH36" s="20"/>
      <c r="AI36" s="20"/>
      <c r="AJ36" s="20">
        <v>121938462.65000001</v>
      </c>
      <c r="AK36" s="20">
        <v>6436146.4100000001</v>
      </c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>
        <v>65089835.740000002</v>
      </c>
      <c r="AW36" s="20">
        <v>9189751.5800000001</v>
      </c>
      <c r="AX36" s="20">
        <v>128673125.56999999</v>
      </c>
      <c r="AY36" s="20">
        <v>123039382.02</v>
      </c>
      <c r="AZ36" s="20">
        <v>58926646.130000003</v>
      </c>
      <c r="BA36" s="20">
        <v>20751367.25</v>
      </c>
      <c r="BB36" s="20">
        <v>82889701.640000001</v>
      </c>
      <c r="BC36" s="20">
        <v>78762793.310000002</v>
      </c>
      <c r="BD36" s="20"/>
      <c r="BE36" s="20"/>
      <c r="BF36" s="20"/>
      <c r="BG36" s="20"/>
      <c r="BH36" s="20"/>
      <c r="BI36" s="20"/>
      <c r="BJ36" s="20">
        <v>2550734309.3000002</v>
      </c>
      <c r="BK36" s="20">
        <v>382236554.58999997</v>
      </c>
      <c r="BL36" s="20">
        <v>8931805.2400000002</v>
      </c>
      <c r="BM36" s="20"/>
      <c r="BN36" s="20">
        <v>10723644.060000001</v>
      </c>
      <c r="BO36" s="20">
        <v>196074.13</v>
      </c>
      <c r="BP36" s="20"/>
      <c r="BQ36" s="20"/>
      <c r="BR36" s="20"/>
      <c r="BS36" s="20"/>
      <c r="BT36" s="20">
        <v>409278316.89999998</v>
      </c>
      <c r="BU36" s="20">
        <v>403180960.81999999</v>
      </c>
      <c r="BV36" s="20">
        <v>6434995.5899999999</v>
      </c>
      <c r="BW36" s="20">
        <v>53794.86</v>
      </c>
      <c r="BX36" s="20"/>
      <c r="BY36" s="20"/>
      <c r="BZ36" s="20">
        <v>194209709.28</v>
      </c>
      <c r="CA36" s="20">
        <v>193771000</v>
      </c>
      <c r="CB36" s="20">
        <v>21143064.600000001</v>
      </c>
      <c r="CC36" s="20">
        <v>860498.81</v>
      </c>
      <c r="CD36" s="20">
        <v>650721535.66999996</v>
      </c>
      <c r="CE36" s="20">
        <v>598062328.62</v>
      </c>
      <c r="CF36" s="20">
        <v>1900012773.6300001</v>
      </c>
      <c r="CG36" s="20">
        <v>95559138.650000006</v>
      </c>
      <c r="CH36" s="19">
        <v>355.798</v>
      </c>
      <c r="CI36" s="19">
        <v>163.92179999999999</v>
      </c>
    </row>
    <row r="37" spans="1:87" ht="14.45" customHeight="1" x14ac:dyDescent="0.25">
      <c r="A37" s="4"/>
      <c r="B37" s="2">
        <v>45351</v>
      </c>
      <c r="C37" s="1" t="s">
        <v>61</v>
      </c>
      <c r="D37" s="2"/>
      <c r="E37" s="15" t="str">
        <f t="shared" si="0"/>
        <v>01.03.2024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19">
        <v>338.82810000000001</v>
      </c>
      <c r="CI37" s="19">
        <v>213.446</v>
      </c>
    </row>
    <row r="60" spans="56:56" x14ac:dyDescent="0.25">
      <c r="BD60" s="20"/>
    </row>
  </sheetData>
  <mergeCells count="45"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</mergeCells>
  <conditionalFormatting sqref="BD60">
    <cfRule type="expression" dxfId="1" priority="2">
      <formula>$C60="1"</formula>
    </cfRule>
  </conditionalFormatting>
  <conditionalFormatting sqref="E15:CI37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2022-03-30T12:07:52Z</dcterms:created>
  <dcterms:modified xsi:type="dcterms:W3CDTF">2024-03-08T15:36:43Z</dcterms:modified>
</cp:coreProperties>
</file>