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75" yWindow="1875" windowWidth="17280" windowHeight="9030" firstSheet="1" activeTab="1"/>
  </bookViews>
  <sheets>
    <sheet name="G2TempSheet" sheetId="2" state="veryHidden" r:id="rId1"/>
    <sheet name="Лист1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Лист1!$A$15:$CI$37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9" i="1" l="1"/>
  <c r="E8" i="1"/>
  <c r="F2" i="1"/>
  <c r="E3" i="1"/>
  <c r="E2" i="1"/>
  <c r="E1" i="1"/>
  <c r="F1" i="1" s="1"/>
  <c r="E6" i="1" l="1"/>
  <c r="E37" i="1"/>
</calcChain>
</file>

<file path=xl/sharedStrings.xml><?xml version="1.0" encoding="utf-8"?>
<sst xmlns="http://schemas.openxmlformats.org/spreadsheetml/2006/main" count="168" uniqueCount="66">
  <si>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</si>
  <si>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</si>
  <si>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</si>
  <si>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</si>
  <si>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</si>
  <si>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</si>
  <si>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банкноти і монети</t>
  </si>
  <si>
    <r>
      <t>кошти в Національному банку [на кореспондентському рахунку та рахунку умовного зберігання (ескроу)]</t>
    </r>
    <r>
      <rPr>
        <b/>
        <strike/>
        <sz val="10"/>
        <rFont val="Times New Roman"/>
        <family val="1"/>
        <charset val="204"/>
      </rPr>
      <t xml:space="preserve"> </t>
    </r>
  </si>
  <si>
    <t>сума за ОВДП та ОЗДП, що рефінансуються Національним банком України</t>
  </si>
  <si>
    <t>сума за облігаціями внутрішніх місцевих позик та підприємств, розміщення яких здійснено під гарантію Кабінету Міністрів України, що рефінансуються Національним банком України</t>
  </si>
  <si>
    <t>сума за депозитними сертифікатами Національного банку України</t>
  </si>
  <si>
    <t>сума за депозитами в Національному банку України до 1 дня</t>
  </si>
  <si>
    <t>сума за борговими цінними паперами міжнародних фінансових організацій/державних органів країн G-7 з рейтингами провідних світових рейтингових агенств не нижче АА-/Аа3</t>
  </si>
  <si>
    <t>сума за борговими цінними паперами, емітованими міжнародними банками розвитку</t>
  </si>
  <si>
    <t>кошти на коррахунках в інших банках з рейтингом не нижче інвест.класу, що зменш.на суму незнижувального залишку за відповідними рахунками ностро</t>
  </si>
  <si>
    <t>сума обов'язкових резервів, що  підлягають зберіганню на кореспондентському рахунку банку в Національному банку в період утримання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</si>
  <si>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</si>
  <si>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</si>
  <si>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</si>
  <si>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</si>
  <si>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</si>
  <si>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</si>
  <si>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</si>
  <si>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</si>
  <si>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</si>
  <si>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</si>
  <si>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</si>
  <si>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</si>
  <si>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</si>
  <si>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</si>
  <si>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</si>
  <si>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</si>
  <si>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</si>
  <si>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</si>
  <si>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</si>
  <si>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</si>
  <si>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</si>
  <si>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</si>
  <si>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</si>
  <si>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</si>
  <si>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</si>
  <si>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</si>
  <si>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 xml:space="preserve">інші операції, за якими очікуються надходження (згідно з таблицею 1 додатку 3 до Методики розрахунку LCR) </t>
  </si>
  <si>
    <t>сукупні очікувані надходження грошових коштів</t>
  </si>
  <si>
    <t>у всіх валютах</t>
  </si>
  <si>
    <t>у іноземній валюті</t>
  </si>
  <si>
    <t>(тис.грн.)</t>
  </si>
  <si>
    <t>МФО</t>
  </si>
  <si>
    <t>Коефіцієнт покриття ліквідністю (LCR)</t>
  </si>
  <si>
    <t>3.421 Developer , Russian Edition</t>
  </si>
  <si>
    <t>ClDSOutBlOption:</t>
  </si>
  <si>
    <t>Постанова №11. Додаток 10. Складові розрахунку коефіцієнтів покриття ліквідністю (LCR)</t>
  </si>
  <si>
    <t xml:space="preserve">{} {{Title.Alignment = taCenter} {Width = 100}} {Date DATE_ID Дата 50 0 {{Width = 75} {Alignment = taCenter}}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ITOG {Ознака iтогу} 50 </t>
  </si>
  <si>
    <t>SRC_DOP_20X 34000 RN_VALUE_INDEX ID_RN_VALUE_INDEX_SQ T100 {} SRC_MAIN 30067 RN_DATA_6K ID_RN_DATA_6K_SQ {} {} SRC_XTOTAL 30067 RN_DATA_6K ID_RN_DATA_6K_SQ {} {}</t>
  </si>
  <si>
    <t>ITOG;DATE_ID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</si>
  <si>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</si>
  <si>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</si>
  <si>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</si>
  <si>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</si>
  <si>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</si>
  <si>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</t>
  </si>
  <si>
    <t>1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</si>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</sst>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#,##0,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trike/>
      <sz val="1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10" fillId="0" borderId="0"/>
    <xf numFmtId="0" fontId="11" fillId="0" borderId="0"/>
  </cellStyleXfs>
  <cellXfs count="48">
    <xf numFmtId="0" fontId="0" fillId="0" borderId="0" xfId="0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0" xfId="0"/>
    <xf numFmtId="0" fontId="0" fillId="0" borderId="0" xfId="0"/>
    <xf numFmtId="0" fontId="1" fillId="0" borderId="0" xfId="0" applyFont="1"/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12" fillId="0" borderId="0" xfId="0" applyFont="1" applyAlignment="1">
      <alignment horizontal="right"/>
    </xf>
    <xf numFmtId="14" fontId="13" fillId="0" borderId="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164" fontId="14" fillId="0" borderId="1" xfId="0" applyNumberFormat="1" applyFont="1" applyBorder="1"/>
    <xf numFmtId="165" fontId="13" fillId="0" borderId="1" xfId="0" applyNumberFormat="1" applyFont="1" applyBorder="1" applyAlignment="1">
      <alignment horizontal="right"/>
    </xf>
    <xf numFmtId="0" fontId="0" fillId="0" borderId="0" xfId="0" quotePrefix="1"/>
    <xf numFmtId="14" fontId="0" fillId="0" borderId="0" xfId="0" applyNumberFormat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21" t="s">
        <v>49</v>
      </c>
    </row>
    <row r="4" spans="1:18" x14ac:dyDescent="0.25">
      <c r="A4" t="s">
        <v>50</v>
      </c>
      <c r="B4" s="21" t="s">
        <v>51</v>
      </c>
      <c r="D4" s="21" t="s">
        <v>52</v>
      </c>
      <c r="F4" s="21" t="s">
        <v>53</v>
      </c>
      <c r="G4" s="21" t="s">
        <v>54</v>
      </c>
      <c r="H4" s="22">
        <v>45627</v>
      </c>
      <c r="I4" s="21" t="s">
        <v>55</v>
      </c>
      <c r="J4" s="21" t="s">
        <v>56</v>
      </c>
      <c r="K4" s="21" t="s">
        <v>57</v>
      </c>
      <c r="N4">
        <v>0</v>
      </c>
      <c r="O4">
        <v>2</v>
      </c>
      <c r="P4" s="21" t="s">
        <v>58</v>
      </c>
      <c r="Q4" s="21" t="s">
        <v>59</v>
      </c>
      <c r="R4" s="22">
        <v>45629</v>
      </c>
    </row>
    <row r="5" spans="1:18" x14ac:dyDescent="0.25">
      <c r="A5" t="s">
        <v>62</v>
      </c>
    </row>
    <row r="6" spans="1:18" x14ac:dyDescent="0.25">
      <c r="A6" t="s">
        <v>63</v>
      </c>
      <c r="B6">
        <v>459</v>
      </c>
      <c r="C6" s="22">
        <v>45626</v>
      </c>
      <c r="D6">
        <v>380526</v>
      </c>
      <c r="E6">
        <v>1</v>
      </c>
      <c r="F6">
        <v>1</v>
      </c>
      <c r="G6">
        <v>0</v>
      </c>
      <c r="H6">
        <v>101751000000</v>
      </c>
    </row>
    <row r="7" spans="1:18" x14ac:dyDescent="0.25">
      <c r="A7" t="s">
        <v>64</v>
      </c>
      <c r="B7" s="22">
        <v>45629</v>
      </c>
      <c r="C7">
        <v>0</v>
      </c>
      <c r="D7">
        <v>1</v>
      </c>
      <c r="E7" t="b">
        <v>0</v>
      </c>
    </row>
    <row r="8" spans="1:18" x14ac:dyDescent="0.25">
      <c r="A8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60"/>
  <sheetViews>
    <sheetView showGridLines="0" tabSelected="1" workbookViewId="0">
      <pane xSplit="5" topLeftCell="F1" activePane="topRight" state="frozen"/>
      <selection activeCell="A5" sqref="A5"/>
      <selection pane="topRight" activeCell="A15" sqref="A15:CI37"/>
    </sheetView>
  </sheetViews>
  <sheetFormatPr defaultRowHeight="15" x14ac:dyDescent="0.25"/>
  <cols>
    <col min="1" max="1" width="2.7109375" customWidth="1"/>
    <col min="2" max="2" width="3.140625" hidden="1" customWidth="1"/>
    <col min="3" max="3" width="5.28515625" hidden="1" customWidth="1"/>
    <col min="4" max="4" width="4.7109375" style="4" hidden="1" customWidth="1"/>
    <col min="5" max="5" width="10.140625" customWidth="1"/>
    <col min="6" max="83" width="13.7109375" customWidth="1"/>
    <col min="84" max="87" width="13.7109375" style="4" customWidth="1"/>
    <col min="88" max="89" width="13.7109375" customWidth="1"/>
  </cols>
  <sheetData>
    <row r="1" spans="1:87" s="3" customFormat="1" hidden="1" x14ac:dyDescent="0.25">
      <c r="D1" s="4"/>
      <c r="E1" s="4">
        <f>_xlfn.SINGLE(ClDSOutBlOption_ReportDate)</f>
        <v>45627</v>
      </c>
      <c r="F1" s="4" t="str">
        <f>MID("00",1,2-LEN(DAY(E1)))&amp;DAY(E1)&amp;"."&amp;MID("00",1,2-LEN(MONTH(E1)))&amp;MONTH(E1)&amp;"."&amp;YEAR(E1)</f>
        <v>01.12.2024</v>
      </c>
      <c r="G1" s="4" t="e">
        <v>#NAME?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</row>
    <row r="2" spans="1:87" s="3" customFormat="1" hidden="1" x14ac:dyDescent="0.25">
      <c r="D2" s="4"/>
      <c r="E2" s="4">
        <f>_xlfn.SINGLE(ClDSOutBlOption_ExecDate)</f>
        <v>45629</v>
      </c>
      <c r="F2" s="4">
        <f>_xlfn.SINGLE(CLSInSimple_MFO)</f>
        <v>380526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</row>
    <row r="3" spans="1:87" s="3" customFormat="1" hidden="1" x14ac:dyDescent="0.25">
      <c r="C3" s="4"/>
      <c r="D3" s="4"/>
      <c r="E3" s="4" t="e">
        <f>2+ROWS(ClDSOutBlSrcIndexRange)</f>
        <v>#NAME?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</row>
    <row r="4" spans="1:87" s="3" customFormat="1" hidden="1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</row>
    <row r="5" spans="1:87" s="3" customFormat="1" ht="18.75" x14ac:dyDescent="0.3">
      <c r="C5" s="4"/>
      <c r="D5" s="4"/>
      <c r="E5" s="6" t="s">
        <v>0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</row>
    <row r="6" spans="1:87" s="3" customFormat="1" x14ac:dyDescent="0.25">
      <c r="C6" s="4"/>
      <c r="D6" s="4"/>
      <c r="E6" s="5" t="str">
        <f xml:space="preserve"> "станом на " &amp; F1 &amp; " року"</f>
        <v>станом на 01.12.2024 року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s="3" customFormat="1" x14ac:dyDescent="0.25">
      <c r="D7" s="4"/>
      <c r="CF7" s="4"/>
      <c r="CG7" s="4"/>
      <c r="CH7" s="4"/>
      <c r="CI7" s="4"/>
    </row>
    <row r="8" spans="1:87" s="3" customFormat="1" x14ac:dyDescent="0.25">
      <c r="C8" s="4"/>
      <c r="D8" s="4"/>
      <c r="E8" s="4" t="str">
        <f>_xlfn.SINGLE(ClDSOutBlOption_InstName)</f>
        <v>АКЦІОНЕРНЕ ТОВАРИСТВО 'КОМЕРЦІЙНИЙ БАНК 'ГЛОБУС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</row>
    <row r="9" spans="1:87" s="3" customFormat="1" x14ac:dyDescent="0.25">
      <c r="C9" s="4"/>
      <c r="D9" s="4"/>
      <c r="E9" s="16" t="s">
        <v>47</v>
      </c>
      <c r="F9" s="17">
        <f>_xlfn.SINGLE(CLSInSimple_MFO)</f>
        <v>380526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</row>
    <row r="10" spans="1:87" s="4" customFormat="1" x14ac:dyDescent="0.25">
      <c r="CI10" s="14" t="s">
        <v>46</v>
      </c>
    </row>
    <row r="11" spans="1:87" s="4" customFormat="1" ht="21" customHeight="1" x14ac:dyDescent="0.25">
      <c r="E11" s="27" t="s">
        <v>1</v>
      </c>
      <c r="F11" s="30" t="s">
        <v>2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2"/>
      <c r="AB11" s="33" t="s">
        <v>3</v>
      </c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5"/>
      <c r="BL11" s="33" t="s">
        <v>4</v>
      </c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5"/>
      <c r="CF11" s="41" t="s">
        <v>5</v>
      </c>
      <c r="CG11" s="42"/>
      <c r="CH11" s="23" t="s">
        <v>48</v>
      </c>
      <c r="CI11" s="24"/>
    </row>
    <row r="12" spans="1:87" s="4" customFormat="1" ht="96" customHeight="1" x14ac:dyDescent="0.25">
      <c r="E12" s="28"/>
      <c r="F12" s="36" t="s">
        <v>6</v>
      </c>
      <c r="G12" s="36"/>
      <c r="H12" s="37" t="s">
        <v>7</v>
      </c>
      <c r="I12" s="38"/>
      <c r="J12" s="37" t="s">
        <v>8</v>
      </c>
      <c r="K12" s="38"/>
      <c r="L12" s="37" t="s">
        <v>9</v>
      </c>
      <c r="M12" s="38"/>
      <c r="N12" s="39" t="s">
        <v>10</v>
      </c>
      <c r="O12" s="40"/>
      <c r="P12" s="39" t="s">
        <v>11</v>
      </c>
      <c r="Q12" s="40"/>
      <c r="R12" s="39" t="s">
        <v>12</v>
      </c>
      <c r="S12" s="40"/>
      <c r="T12" s="39" t="s">
        <v>13</v>
      </c>
      <c r="U12" s="40"/>
      <c r="V12" s="39" t="s">
        <v>14</v>
      </c>
      <c r="W12" s="40"/>
      <c r="X12" s="37" t="s">
        <v>15</v>
      </c>
      <c r="Y12" s="38"/>
      <c r="Z12" s="39" t="s">
        <v>16</v>
      </c>
      <c r="AA12" s="40"/>
      <c r="AB12" s="39" t="s">
        <v>17</v>
      </c>
      <c r="AC12" s="40"/>
      <c r="AD12" s="39" t="s">
        <v>18</v>
      </c>
      <c r="AE12" s="40"/>
      <c r="AF12" s="39" t="s">
        <v>19</v>
      </c>
      <c r="AG12" s="40"/>
      <c r="AH12" s="37" t="s">
        <v>20</v>
      </c>
      <c r="AI12" s="38"/>
      <c r="AJ12" s="39" t="s">
        <v>21</v>
      </c>
      <c r="AK12" s="40"/>
      <c r="AL12" s="39" t="s">
        <v>22</v>
      </c>
      <c r="AM12" s="40"/>
      <c r="AN12" s="37" t="s">
        <v>23</v>
      </c>
      <c r="AO12" s="38"/>
      <c r="AP12" s="39" t="s">
        <v>24</v>
      </c>
      <c r="AQ12" s="40"/>
      <c r="AR12" s="37" t="s">
        <v>25</v>
      </c>
      <c r="AS12" s="38"/>
      <c r="AT12" s="37" t="s">
        <v>26</v>
      </c>
      <c r="AU12" s="38"/>
      <c r="AV12" s="37" t="s">
        <v>27</v>
      </c>
      <c r="AW12" s="38"/>
      <c r="AX12" s="39" t="s">
        <v>28</v>
      </c>
      <c r="AY12" s="40"/>
      <c r="AZ12" s="37" t="s">
        <v>29</v>
      </c>
      <c r="BA12" s="38"/>
      <c r="BB12" s="39" t="s">
        <v>30</v>
      </c>
      <c r="BC12" s="40"/>
      <c r="BD12" s="37" t="s">
        <v>31</v>
      </c>
      <c r="BE12" s="38"/>
      <c r="BF12" s="39" t="s">
        <v>32</v>
      </c>
      <c r="BG12" s="40"/>
      <c r="BH12" s="37" t="s">
        <v>33</v>
      </c>
      <c r="BI12" s="38"/>
      <c r="BJ12" s="45" t="s">
        <v>34</v>
      </c>
      <c r="BK12" s="46"/>
      <c r="BL12" s="47" t="s">
        <v>35</v>
      </c>
      <c r="BM12" s="47"/>
      <c r="BN12" s="36" t="s">
        <v>36</v>
      </c>
      <c r="BO12" s="36"/>
      <c r="BP12" s="36" t="s">
        <v>37</v>
      </c>
      <c r="BQ12" s="36"/>
      <c r="BR12" s="47" t="s">
        <v>38</v>
      </c>
      <c r="BS12" s="47"/>
      <c r="BT12" s="36" t="s">
        <v>19</v>
      </c>
      <c r="BU12" s="36"/>
      <c r="BV12" s="36" t="s">
        <v>39</v>
      </c>
      <c r="BW12" s="36"/>
      <c r="BX12" s="36" t="s">
        <v>40</v>
      </c>
      <c r="BY12" s="36"/>
      <c r="BZ12" s="36" t="s">
        <v>41</v>
      </c>
      <c r="CA12" s="36"/>
      <c r="CB12" s="47" t="s">
        <v>42</v>
      </c>
      <c r="CC12" s="47"/>
      <c r="CD12" s="36" t="s">
        <v>43</v>
      </c>
      <c r="CE12" s="36"/>
      <c r="CF12" s="43"/>
      <c r="CG12" s="44"/>
      <c r="CH12" s="25"/>
      <c r="CI12" s="26"/>
    </row>
    <row r="13" spans="1:87" s="4" customFormat="1" ht="25.5" customHeight="1" x14ac:dyDescent="0.25">
      <c r="E13" s="29"/>
      <c r="F13" s="7" t="s">
        <v>44</v>
      </c>
      <c r="G13" s="7" t="s">
        <v>45</v>
      </c>
      <c r="H13" s="7" t="s">
        <v>44</v>
      </c>
      <c r="I13" s="8" t="s">
        <v>45</v>
      </c>
      <c r="J13" s="9" t="s">
        <v>44</v>
      </c>
      <c r="K13" s="9" t="s">
        <v>45</v>
      </c>
      <c r="L13" s="8" t="s">
        <v>44</v>
      </c>
      <c r="M13" s="8" t="s">
        <v>45</v>
      </c>
      <c r="N13" s="8" t="s">
        <v>44</v>
      </c>
      <c r="O13" s="8" t="s">
        <v>45</v>
      </c>
      <c r="P13" s="7" t="s">
        <v>44</v>
      </c>
      <c r="Q13" s="7" t="s">
        <v>45</v>
      </c>
      <c r="R13" s="7" t="s">
        <v>44</v>
      </c>
      <c r="S13" s="7" t="s">
        <v>45</v>
      </c>
      <c r="T13" s="7" t="s">
        <v>44</v>
      </c>
      <c r="U13" s="7" t="s">
        <v>45</v>
      </c>
      <c r="V13" s="7" t="s">
        <v>44</v>
      </c>
      <c r="W13" s="7" t="s">
        <v>45</v>
      </c>
      <c r="X13" s="7" t="s">
        <v>44</v>
      </c>
      <c r="Y13" s="7" t="s">
        <v>45</v>
      </c>
      <c r="Z13" s="7" t="s">
        <v>44</v>
      </c>
      <c r="AA13" s="7" t="s">
        <v>45</v>
      </c>
      <c r="AB13" s="7" t="s">
        <v>44</v>
      </c>
      <c r="AC13" s="7" t="s">
        <v>45</v>
      </c>
      <c r="AD13" s="7" t="s">
        <v>44</v>
      </c>
      <c r="AE13" s="7" t="s">
        <v>45</v>
      </c>
      <c r="AF13" s="7" t="s">
        <v>44</v>
      </c>
      <c r="AG13" s="7" t="s">
        <v>45</v>
      </c>
      <c r="AH13" s="7" t="s">
        <v>44</v>
      </c>
      <c r="AI13" s="7" t="s">
        <v>45</v>
      </c>
      <c r="AJ13" s="7" t="s">
        <v>44</v>
      </c>
      <c r="AK13" s="7" t="s">
        <v>45</v>
      </c>
      <c r="AL13" s="7" t="s">
        <v>44</v>
      </c>
      <c r="AM13" s="7" t="s">
        <v>45</v>
      </c>
      <c r="AN13" s="7" t="s">
        <v>44</v>
      </c>
      <c r="AO13" s="7" t="s">
        <v>45</v>
      </c>
      <c r="AP13" s="7" t="s">
        <v>44</v>
      </c>
      <c r="AQ13" s="7" t="s">
        <v>45</v>
      </c>
      <c r="AR13" s="7" t="s">
        <v>44</v>
      </c>
      <c r="AS13" s="7" t="s">
        <v>45</v>
      </c>
      <c r="AT13" s="7" t="s">
        <v>44</v>
      </c>
      <c r="AU13" s="7" t="s">
        <v>45</v>
      </c>
      <c r="AV13" s="7" t="s">
        <v>44</v>
      </c>
      <c r="AW13" s="7" t="s">
        <v>45</v>
      </c>
      <c r="AX13" s="7" t="s">
        <v>44</v>
      </c>
      <c r="AY13" s="7" t="s">
        <v>45</v>
      </c>
      <c r="AZ13" s="7" t="s">
        <v>44</v>
      </c>
      <c r="BA13" s="7" t="s">
        <v>45</v>
      </c>
      <c r="BB13" s="7" t="s">
        <v>44</v>
      </c>
      <c r="BC13" s="7" t="s">
        <v>45</v>
      </c>
      <c r="BD13" s="10" t="s">
        <v>44</v>
      </c>
      <c r="BE13" s="10" t="s">
        <v>45</v>
      </c>
      <c r="BF13" s="7" t="s">
        <v>44</v>
      </c>
      <c r="BG13" s="7" t="s">
        <v>45</v>
      </c>
      <c r="BH13" s="7" t="s">
        <v>44</v>
      </c>
      <c r="BI13" s="7" t="s">
        <v>45</v>
      </c>
      <c r="BJ13" s="7" t="s">
        <v>44</v>
      </c>
      <c r="BK13" s="7" t="s">
        <v>45</v>
      </c>
      <c r="BL13" s="7" t="s">
        <v>44</v>
      </c>
      <c r="BM13" s="7" t="s">
        <v>45</v>
      </c>
      <c r="BN13" s="7" t="s">
        <v>44</v>
      </c>
      <c r="BO13" s="7" t="s">
        <v>45</v>
      </c>
      <c r="BP13" s="7" t="s">
        <v>44</v>
      </c>
      <c r="BQ13" s="7" t="s">
        <v>45</v>
      </c>
      <c r="BR13" s="10" t="s">
        <v>44</v>
      </c>
      <c r="BS13" s="10" t="s">
        <v>45</v>
      </c>
      <c r="BT13" s="7" t="s">
        <v>44</v>
      </c>
      <c r="BU13" s="7" t="s">
        <v>45</v>
      </c>
      <c r="BV13" s="7" t="s">
        <v>44</v>
      </c>
      <c r="BW13" s="7" t="s">
        <v>45</v>
      </c>
      <c r="BX13" s="7" t="s">
        <v>44</v>
      </c>
      <c r="BY13" s="7" t="s">
        <v>45</v>
      </c>
      <c r="BZ13" s="7" t="s">
        <v>44</v>
      </c>
      <c r="CA13" s="7" t="s">
        <v>45</v>
      </c>
      <c r="CB13" s="7" t="s">
        <v>44</v>
      </c>
      <c r="CC13" s="7" t="s">
        <v>45</v>
      </c>
      <c r="CD13" s="7" t="s">
        <v>44</v>
      </c>
      <c r="CE13" s="7" t="s">
        <v>45</v>
      </c>
      <c r="CF13" s="12" t="s">
        <v>44</v>
      </c>
      <c r="CG13" s="12" t="s">
        <v>45</v>
      </c>
      <c r="CH13" s="12" t="s">
        <v>44</v>
      </c>
      <c r="CI13" s="12" t="s">
        <v>45</v>
      </c>
    </row>
    <row r="14" spans="1:87" s="3" customFormat="1" ht="12.75" customHeight="1" x14ac:dyDescent="0.25">
      <c r="B14" s="4"/>
      <c r="C14" s="4"/>
      <c r="D14" s="4"/>
      <c r="E14" s="11"/>
      <c r="F14" s="11">
        <v>3</v>
      </c>
      <c r="G14" s="11">
        <v>4</v>
      </c>
      <c r="H14" s="11">
        <v>5</v>
      </c>
      <c r="I14" s="11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1">
        <v>12</v>
      </c>
      <c r="P14" s="11">
        <v>13</v>
      </c>
      <c r="Q14" s="11">
        <v>14</v>
      </c>
      <c r="R14" s="11">
        <v>15</v>
      </c>
      <c r="S14" s="11">
        <v>16</v>
      </c>
      <c r="T14" s="11">
        <v>17</v>
      </c>
      <c r="U14" s="11">
        <v>18</v>
      </c>
      <c r="V14" s="11">
        <v>19</v>
      </c>
      <c r="W14" s="11">
        <v>20</v>
      </c>
      <c r="X14" s="11">
        <v>21</v>
      </c>
      <c r="Y14" s="11">
        <v>22</v>
      </c>
      <c r="Z14" s="11">
        <v>23</v>
      </c>
      <c r="AA14" s="11">
        <v>24</v>
      </c>
      <c r="AB14" s="11">
        <v>25</v>
      </c>
      <c r="AC14" s="11">
        <v>26</v>
      </c>
      <c r="AD14" s="11">
        <v>27</v>
      </c>
      <c r="AE14" s="11">
        <v>28</v>
      </c>
      <c r="AF14" s="11">
        <v>29</v>
      </c>
      <c r="AG14" s="11">
        <v>30</v>
      </c>
      <c r="AH14" s="11">
        <v>31</v>
      </c>
      <c r="AI14" s="11">
        <v>32</v>
      </c>
      <c r="AJ14" s="11">
        <v>33</v>
      </c>
      <c r="AK14" s="11">
        <v>34</v>
      </c>
      <c r="AL14" s="11">
        <v>35</v>
      </c>
      <c r="AM14" s="11">
        <v>36</v>
      </c>
      <c r="AN14" s="11">
        <v>37</v>
      </c>
      <c r="AO14" s="11">
        <v>38</v>
      </c>
      <c r="AP14" s="11">
        <v>39</v>
      </c>
      <c r="AQ14" s="11">
        <v>40</v>
      </c>
      <c r="AR14" s="11">
        <v>41</v>
      </c>
      <c r="AS14" s="11">
        <v>42</v>
      </c>
      <c r="AT14" s="11">
        <v>43</v>
      </c>
      <c r="AU14" s="11">
        <v>44</v>
      </c>
      <c r="AV14" s="11">
        <v>45</v>
      </c>
      <c r="AW14" s="11">
        <v>46</v>
      </c>
      <c r="AX14" s="11">
        <v>47</v>
      </c>
      <c r="AY14" s="11">
        <v>48</v>
      </c>
      <c r="AZ14" s="11">
        <v>49</v>
      </c>
      <c r="BA14" s="11">
        <v>50</v>
      </c>
      <c r="BB14" s="11">
        <v>51</v>
      </c>
      <c r="BC14" s="11">
        <v>52</v>
      </c>
      <c r="BD14" s="11">
        <v>53</v>
      </c>
      <c r="BE14" s="11">
        <v>54</v>
      </c>
      <c r="BF14" s="11">
        <v>55</v>
      </c>
      <c r="BG14" s="11">
        <v>56</v>
      </c>
      <c r="BH14" s="11">
        <v>57</v>
      </c>
      <c r="BI14" s="11">
        <v>58</v>
      </c>
      <c r="BJ14" s="11">
        <v>59</v>
      </c>
      <c r="BK14" s="11">
        <v>60</v>
      </c>
      <c r="BL14" s="11">
        <v>61</v>
      </c>
      <c r="BM14" s="11">
        <v>62</v>
      </c>
      <c r="BN14" s="11">
        <v>63</v>
      </c>
      <c r="BO14" s="11">
        <v>64</v>
      </c>
      <c r="BP14" s="11">
        <v>65</v>
      </c>
      <c r="BQ14" s="11">
        <v>66</v>
      </c>
      <c r="BR14" s="11">
        <v>67</v>
      </c>
      <c r="BS14" s="11">
        <v>68</v>
      </c>
      <c r="BT14" s="11">
        <v>69</v>
      </c>
      <c r="BU14" s="11">
        <v>70</v>
      </c>
      <c r="BV14" s="11">
        <v>71</v>
      </c>
      <c r="BW14" s="11">
        <v>72</v>
      </c>
      <c r="BX14" s="11">
        <v>73</v>
      </c>
      <c r="BY14" s="11">
        <v>74</v>
      </c>
      <c r="BZ14" s="11">
        <v>75</v>
      </c>
      <c r="CA14" s="11">
        <v>76</v>
      </c>
      <c r="CB14" s="11">
        <v>77</v>
      </c>
      <c r="CC14" s="11">
        <v>78</v>
      </c>
      <c r="CD14" s="11">
        <v>79</v>
      </c>
      <c r="CE14" s="11">
        <v>80</v>
      </c>
      <c r="CF14" s="13">
        <v>81</v>
      </c>
      <c r="CG14" s="13">
        <v>82</v>
      </c>
      <c r="CH14" s="18">
        <v>83</v>
      </c>
      <c r="CI14" s="18">
        <v>84</v>
      </c>
    </row>
    <row r="15" spans="1:87" ht="14.45" customHeight="1" x14ac:dyDescent="0.25">
      <c r="A15" s="4"/>
      <c r="B15" s="2">
        <v>45596</v>
      </c>
      <c r="C15" s="1" t="s">
        <v>60</v>
      </c>
      <c r="D15" s="2">
        <v>45597</v>
      </c>
      <c r="E15" s="15">
        <f t="shared" ref="E15:E37" si="0">IF(C15="1",$F$1,D15)</f>
        <v>45597</v>
      </c>
      <c r="F15" s="20">
        <v>242151255.91</v>
      </c>
      <c r="G15" s="20">
        <v>153888119.11000001</v>
      </c>
      <c r="H15" s="20">
        <v>501398812.63999999</v>
      </c>
      <c r="I15" s="20">
        <v>0</v>
      </c>
      <c r="J15" s="20">
        <v>4309933155.71</v>
      </c>
      <c r="K15" s="20">
        <v>949417</v>
      </c>
      <c r="L15" s="20"/>
      <c r="M15" s="20">
        <v>0</v>
      </c>
      <c r="N15" s="20">
        <v>1703000000</v>
      </c>
      <c r="O15" s="20">
        <v>0</v>
      </c>
      <c r="P15" s="20"/>
      <c r="Q15" s="20">
        <v>0</v>
      </c>
      <c r="R15" s="20">
        <v>84917507.640000001</v>
      </c>
      <c r="S15" s="20">
        <v>84917507.640000001</v>
      </c>
      <c r="T15" s="20"/>
      <c r="U15" s="20"/>
      <c r="V15" s="20"/>
      <c r="W15" s="20"/>
      <c r="X15" s="20">
        <v>1227976339.3299999</v>
      </c>
      <c r="Y15" s="20">
        <v>0</v>
      </c>
      <c r="Z15" s="20">
        <v>5613424392.5699997</v>
      </c>
      <c r="AA15" s="20">
        <v>239755043.75</v>
      </c>
      <c r="AB15" s="20">
        <v>148200462.50999999</v>
      </c>
      <c r="AC15" s="20">
        <v>36516657.439999998</v>
      </c>
      <c r="AD15" s="20">
        <v>2098046425.55</v>
      </c>
      <c r="AE15" s="20">
        <v>100247356.69</v>
      </c>
      <c r="AF15" s="20"/>
      <c r="AG15" s="20"/>
      <c r="AH15" s="20"/>
      <c r="AI15" s="20"/>
      <c r="AJ15" s="20">
        <v>129540004.08</v>
      </c>
      <c r="AK15" s="20">
        <v>31613548.989999998</v>
      </c>
      <c r="AL15" s="20"/>
      <c r="AM15" s="20"/>
      <c r="AN15" s="20"/>
      <c r="AO15" s="20"/>
      <c r="AP15" s="20"/>
      <c r="AQ15" s="20"/>
      <c r="AR15" s="20">
        <v>810099.9</v>
      </c>
      <c r="AS15" s="20">
        <v>773281.44</v>
      </c>
      <c r="AT15" s="20"/>
      <c r="AU15" s="20"/>
      <c r="AV15" s="20">
        <v>40388685.670000002</v>
      </c>
      <c r="AW15" s="20">
        <v>1484936.1</v>
      </c>
      <c r="AX15" s="20">
        <v>126917706.90000001</v>
      </c>
      <c r="AY15" s="20">
        <v>114566867.83</v>
      </c>
      <c r="AZ15" s="20">
        <v>71997978.540000007</v>
      </c>
      <c r="BA15" s="20">
        <v>71706989.269999996</v>
      </c>
      <c r="BB15" s="20">
        <v>168916113.31</v>
      </c>
      <c r="BC15" s="20">
        <v>147814278.34999999</v>
      </c>
      <c r="BD15" s="20"/>
      <c r="BE15" s="20"/>
      <c r="BF15" s="20"/>
      <c r="BG15" s="20"/>
      <c r="BH15" s="20"/>
      <c r="BI15" s="20"/>
      <c r="BJ15" s="20">
        <v>2386559854.4099998</v>
      </c>
      <c r="BK15" s="20">
        <v>497645863.38999999</v>
      </c>
      <c r="BL15" s="20">
        <v>16458121.32</v>
      </c>
      <c r="BM15" s="20"/>
      <c r="BN15" s="20">
        <v>35456954.259999998</v>
      </c>
      <c r="BO15" s="20">
        <v>223444.6</v>
      </c>
      <c r="BP15" s="20"/>
      <c r="BQ15" s="20"/>
      <c r="BR15" s="20"/>
      <c r="BS15" s="20"/>
      <c r="BT15" s="20">
        <v>666906842.42999995</v>
      </c>
      <c r="BU15" s="20">
        <v>638943207.07000005</v>
      </c>
      <c r="BV15" s="20">
        <v>79014791.730000004</v>
      </c>
      <c r="BW15" s="20">
        <v>35823.57</v>
      </c>
      <c r="BX15" s="20"/>
      <c r="BY15" s="20"/>
      <c r="BZ15" s="20">
        <v>112695000</v>
      </c>
      <c r="CA15" s="20">
        <v>112695000</v>
      </c>
      <c r="CB15" s="20">
        <v>34780244.579999998</v>
      </c>
      <c r="CC15" s="20">
        <v>2814560.92</v>
      </c>
      <c r="CD15" s="20">
        <v>945311954.32000005</v>
      </c>
      <c r="CE15" s="20">
        <v>754712036.15999997</v>
      </c>
      <c r="CF15" s="20">
        <v>1441247900.0899999</v>
      </c>
      <c r="CG15" s="20">
        <v>124411465.84999999</v>
      </c>
      <c r="CH15" s="19">
        <v>389.48360000000002</v>
      </c>
      <c r="CI15" s="19">
        <v>192.7114</v>
      </c>
    </row>
    <row r="16" spans="1:87" ht="14.45" customHeight="1" x14ac:dyDescent="0.25">
      <c r="A16" s="4"/>
      <c r="B16" s="2">
        <v>45597</v>
      </c>
      <c r="C16" s="1" t="s">
        <v>60</v>
      </c>
      <c r="D16" s="2">
        <v>45598</v>
      </c>
      <c r="E16" s="15">
        <f t="shared" si="0"/>
        <v>45598</v>
      </c>
      <c r="F16" s="20">
        <v>236421030.91999999</v>
      </c>
      <c r="G16" s="20">
        <v>154929096.02000001</v>
      </c>
      <c r="H16" s="20">
        <v>490301897.49000001</v>
      </c>
      <c r="I16" s="20">
        <v>0</v>
      </c>
      <c r="J16" s="20">
        <v>4341361597.71</v>
      </c>
      <c r="K16" s="20">
        <v>948046.2</v>
      </c>
      <c r="L16" s="20"/>
      <c r="M16" s="20">
        <v>0</v>
      </c>
      <c r="N16" s="20">
        <v>1844000000</v>
      </c>
      <c r="O16" s="20">
        <v>0</v>
      </c>
      <c r="P16" s="20"/>
      <c r="Q16" s="20">
        <v>0</v>
      </c>
      <c r="R16" s="20">
        <v>84794900.900000006</v>
      </c>
      <c r="S16" s="20">
        <v>84794900.900000006</v>
      </c>
      <c r="T16" s="20"/>
      <c r="U16" s="20"/>
      <c r="V16" s="20"/>
      <c r="W16" s="20"/>
      <c r="X16" s="20">
        <v>1227976339.3299999</v>
      </c>
      <c r="Y16" s="20">
        <v>0</v>
      </c>
      <c r="Z16" s="20">
        <v>5768903087.6899996</v>
      </c>
      <c r="AA16" s="20">
        <v>240672043.12</v>
      </c>
      <c r="AB16" s="20">
        <v>127640471.92</v>
      </c>
      <c r="AC16" s="20">
        <v>36650372.82</v>
      </c>
      <c r="AD16" s="20">
        <v>2189860106.1399999</v>
      </c>
      <c r="AE16" s="20">
        <v>103508455.09</v>
      </c>
      <c r="AF16" s="20"/>
      <c r="AG16" s="20"/>
      <c r="AH16" s="20"/>
      <c r="AI16" s="20"/>
      <c r="AJ16" s="20">
        <v>128467889.44</v>
      </c>
      <c r="AK16" s="20">
        <v>31651188.460000001</v>
      </c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>
        <v>40376926.789999999</v>
      </c>
      <c r="AW16" s="20">
        <v>1489833.81</v>
      </c>
      <c r="AX16" s="20">
        <v>105435798.14</v>
      </c>
      <c r="AY16" s="20">
        <v>91012162.859999999</v>
      </c>
      <c r="AZ16" s="20">
        <v>140320453.30000001</v>
      </c>
      <c r="BA16" s="20">
        <v>132032333.3</v>
      </c>
      <c r="BB16" s="20">
        <v>59804249.840000004</v>
      </c>
      <c r="BC16" s="20">
        <v>41939902.149999999</v>
      </c>
      <c r="BD16" s="20"/>
      <c r="BE16" s="20"/>
      <c r="BF16" s="20"/>
      <c r="BG16" s="20"/>
      <c r="BH16" s="20"/>
      <c r="BI16" s="20"/>
      <c r="BJ16" s="20">
        <v>2393196603.9400001</v>
      </c>
      <c r="BK16" s="20">
        <v>431210340.10000002</v>
      </c>
      <c r="BL16" s="20">
        <v>13849017.310000001</v>
      </c>
      <c r="BM16" s="20"/>
      <c r="BN16" s="20">
        <v>30921210.989999998</v>
      </c>
      <c r="BO16" s="20">
        <v>224504.38</v>
      </c>
      <c r="BP16" s="20"/>
      <c r="BQ16" s="20"/>
      <c r="BR16" s="20"/>
      <c r="BS16" s="20"/>
      <c r="BT16" s="20">
        <v>588517816.94000006</v>
      </c>
      <c r="BU16" s="20">
        <v>491047310.08999997</v>
      </c>
      <c r="BV16" s="20">
        <v>78709986.980000004</v>
      </c>
      <c r="BW16" s="20">
        <v>35771.839999999997</v>
      </c>
      <c r="BX16" s="20"/>
      <c r="BY16" s="20"/>
      <c r="BZ16" s="20">
        <v>182087984.77000001</v>
      </c>
      <c r="CA16" s="20">
        <v>181761045</v>
      </c>
      <c r="CB16" s="20">
        <v>35938637.509999998</v>
      </c>
      <c r="CC16" s="20">
        <v>2817413.52</v>
      </c>
      <c r="CD16" s="20">
        <v>930024654.5</v>
      </c>
      <c r="CE16" s="20">
        <v>675886044.83000004</v>
      </c>
      <c r="CF16" s="20">
        <v>1463171949.4400001</v>
      </c>
      <c r="CG16" s="20">
        <v>107802585.02</v>
      </c>
      <c r="CH16" s="19">
        <v>394.27379999999999</v>
      </c>
      <c r="CI16" s="19">
        <v>223.2526</v>
      </c>
    </row>
    <row r="17" spans="1:87" ht="14.45" customHeight="1" x14ac:dyDescent="0.25">
      <c r="A17" s="4"/>
      <c r="B17" s="2">
        <v>45600</v>
      </c>
      <c r="C17" s="1" t="s">
        <v>60</v>
      </c>
      <c r="D17" s="2">
        <v>45601</v>
      </c>
      <c r="E17" s="15">
        <f t="shared" si="0"/>
        <v>45601</v>
      </c>
      <c r="F17" s="20">
        <v>242004713.72999999</v>
      </c>
      <c r="G17" s="20">
        <v>157917939.43000001</v>
      </c>
      <c r="H17" s="20">
        <v>512380491.94</v>
      </c>
      <c r="I17" s="20">
        <v>0</v>
      </c>
      <c r="J17" s="20">
        <v>4449744501.4099998</v>
      </c>
      <c r="K17" s="20">
        <v>949649.3</v>
      </c>
      <c r="L17" s="20"/>
      <c r="M17" s="20">
        <v>0</v>
      </c>
      <c r="N17" s="20">
        <v>1673000000</v>
      </c>
      <c r="O17" s="20">
        <v>0</v>
      </c>
      <c r="P17" s="20"/>
      <c r="Q17" s="20">
        <v>0</v>
      </c>
      <c r="R17" s="20">
        <v>84938284.959999993</v>
      </c>
      <c r="S17" s="20">
        <v>84938284.959999993</v>
      </c>
      <c r="T17" s="20"/>
      <c r="U17" s="20"/>
      <c r="V17" s="20"/>
      <c r="W17" s="20"/>
      <c r="X17" s="20">
        <v>1227976339.3299999</v>
      </c>
      <c r="Y17" s="20">
        <v>0</v>
      </c>
      <c r="Z17" s="20">
        <v>5734091652.71</v>
      </c>
      <c r="AA17" s="20">
        <v>243805873.69</v>
      </c>
      <c r="AB17" s="20">
        <v>126402904.41</v>
      </c>
      <c r="AC17" s="20">
        <v>37430752.329999998</v>
      </c>
      <c r="AD17" s="20">
        <v>2187823469.1199999</v>
      </c>
      <c r="AE17" s="20">
        <v>102557850.84999999</v>
      </c>
      <c r="AF17" s="20"/>
      <c r="AG17" s="20"/>
      <c r="AH17" s="20"/>
      <c r="AI17" s="20"/>
      <c r="AJ17" s="20">
        <v>142058693.58000001</v>
      </c>
      <c r="AK17" s="20">
        <v>27239704.690000001</v>
      </c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>
        <v>51539746.100000001</v>
      </c>
      <c r="AW17" s="20">
        <v>3524936.16</v>
      </c>
      <c r="AX17" s="20">
        <v>50064159.380000003</v>
      </c>
      <c r="AY17" s="20">
        <v>41624574.939999998</v>
      </c>
      <c r="AZ17" s="20">
        <v>65143417.789999999</v>
      </c>
      <c r="BA17" s="20">
        <v>60531059.270000003</v>
      </c>
      <c r="BB17" s="20">
        <v>79983356.890000001</v>
      </c>
      <c r="BC17" s="20">
        <v>66198357.740000002</v>
      </c>
      <c r="BD17" s="20"/>
      <c r="BE17" s="20"/>
      <c r="BF17" s="20"/>
      <c r="BG17" s="20"/>
      <c r="BH17" s="20"/>
      <c r="BI17" s="20"/>
      <c r="BJ17" s="20">
        <v>2342757796.6999998</v>
      </c>
      <c r="BK17" s="20">
        <v>333554668.64999998</v>
      </c>
      <c r="BL17" s="20">
        <v>13143277.039999999</v>
      </c>
      <c r="BM17" s="20"/>
      <c r="BN17" s="20">
        <v>30120565.48</v>
      </c>
      <c r="BO17" s="20">
        <v>225111.61</v>
      </c>
      <c r="BP17" s="20"/>
      <c r="BQ17" s="20"/>
      <c r="BR17" s="20"/>
      <c r="BS17" s="20"/>
      <c r="BT17" s="20">
        <v>460067011.85000002</v>
      </c>
      <c r="BU17" s="20">
        <v>415908834.11000001</v>
      </c>
      <c r="BV17" s="20">
        <v>88477515.049999997</v>
      </c>
      <c r="BW17" s="20">
        <v>35832.33</v>
      </c>
      <c r="BX17" s="20"/>
      <c r="BY17" s="20"/>
      <c r="BZ17" s="20">
        <v>148070402.22</v>
      </c>
      <c r="CA17" s="20">
        <v>147781800</v>
      </c>
      <c r="CB17" s="20">
        <v>38833532.020000003</v>
      </c>
      <c r="CC17" s="20">
        <v>8536896.2300000004</v>
      </c>
      <c r="CD17" s="20">
        <v>778712303.65999997</v>
      </c>
      <c r="CE17" s="20">
        <v>572488474.27999997</v>
      </c>
      <c r="CF17" s="20">
        <v>1564045493.04</v>
      </c>
      <c r="CG17" s="20">
        <v>83388667.159999996</v>
      </c>
      <c r="CH17" s="19">
        <v>366.61919999999998</v>
      </c>
      <c r="CI17" s="19">
        <v>292.37290000000002</v>
      </c>
    </row>
    <row r="18" spans="1:87" ht="14.45" customHeight="1" x14ac:dyDescent="0.25">
      <c r="A18" s="4"/>
      <c r="B18" s="2">
        <v>45601</v>
      </c>
      <c r="C18" s="1" t="s">
        <v>60</v>
      </c>
      <c r="D18" s="2">
        <v>45602</v>
      </c>
      <c r="E18" s="15">
        <f t="shared" si="0"/>
        <v>45602</v>
      </c>
      <c r="F18" s="20">
        <v>238712022.75</v>
      </c>
      <c r="G18" s="20">
        <v>154872712.65000001</v>
      </c>
      <c r="H18" s="20">
        <v>564263304.12</v>
      </c>
      <c r="I18" s="20">
        <v>0</v>
      </c>
      <c r="J18" s="20">
        <v>4474933051.0100002</v>
      </c>
      <c r="K18" s="20">
        <v>952094.2</v>
      </c>
      <c r="L18" s="20"/>
      <c r="M18" s="20">
        <v>0</v>
      </c>
      <c r="N18" s="20">
        <v>1572000000</v>
      </c>
      <c r="O18" s="20">
        <v>0</v>
      </c>
      <c r="P18" s="20"/>
      <c r="Q18" s="20">
        <v>0</v>
      </c>
      <c r="R18" s="20">
        <v>85156961.060000002</v>
      </c>
      <c r="S18" s="20">
        <v>85156961.060000002</v>
      </c>
      <c r="T18" s="20"/>
      <c r="U18" s="20"/>
      <c r="V18" s="20"/>
      <c r="W18" s="20"/>
      <c r="X18" s="20">
        <v>1227976339.3299999</v>
      </c>
      <c r="Y18" s="20">
        <v>0</v>
      </c>
      <c r="Z18" s="20">
        <v>5707088999.6099997</v>
      </c>
      <c r="AA18" s="20">
        <v>240981767.91</v>
      </c>
      <c r="AB18" s="20">
        <v>123953745.51000001</v>
      </c>
      <c r="AC18" s="20">
        <v>37389972.350000001</v>
      </c>
      <c r="AD18" s="20">
        <v>2170977017.4499998</v>
      </c>
      <c r="AE18" s="20">
        <v>105077102.95</v>
      </c>
      <c r="AF18" s="20"/>
      <c r="AG18" s="20"/>
      <c r="AH18" s="20"/>
      <c r="AI18" s="20"/>
      <c r="AJ18" s="20">
        <v>145273324.27000001</v>
      </c>
      <c r="AK18" s="20">
        <v>27344082.59</v>
      </c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>
        <v>49518098.109999999</v>
      </c>
      <c r="AW18" s="20">
        <v>3535488.39</v>
      </c>
      <c r="AX18" s="20">
        <v>50399091.68</v>
      </c>
      <c r="AY18" s="20">
        <v>40970429.579999998</v>
      </c>
      <c r="AZ18" s="20">
        <v>72538196.739999995</v>
      </c>
      <c r="BA18" s="20">
        <v>67712525.549999997</v>
      </c>
      <c r="BB18" s="20">
        <v>78987452.730000004</v>
      </c>
      <c r="BC18" s="20">
        <v>61998230.420000002</v>
      </c>
      <c r="BD18" s="20"/>
      <c r="BE18" s="20"/>
      <c r="BF18" s="20"/>
      <c r="BG18" s="20"/>
      <c r="BH18" s="20"/>
      <c r="BI18" s="20"/>
      <c r="BJ18" s="20">
        <v>2329433406.2399998</v>
      </c>
      <c r="BK18" s="20">
        <v>338459694.81999999</v>
      </c>
      <c r="BL18" s="20">
        <v>11785330.779999999</v>
      </c>
      <c r="BM18" s="20"/>
      <c r="BN18" s="20">
        <v>29211716.23</v>
      </c>
      <c r="BO18" s="20">
        <v>225981.16</v>
      </c>
      <c r="BP18" s="20"/>
      <c r="BQ18" s="20"/>
      <c r="BR18" s="20"/>
      <c r="BS18" s="20"/>
      <c r="BT18" s="20">
        <v>366190369.61000001</v>
      </c>
      <c r="BU18" s="20">
        <v>335278130.05000001</v>
      </c>
      <c r="BV18" s="20">
        <v>88477607.310000002</v>
      </c>
      <c r="BW18" s="20">
        <v>35924.589999999997</v>
      </c>
      <c r="BX18" s="20"/>
      <c r="BY18" s="20"/>
      <c r="BZ18" s="20">
        <v>217295463.18000001</v>
      </c>
      <c r="CA18" s="20">
        <v>217110620</v>
      </c>
      <c r="CB18" s="20">
        <v>31372166.199999999</v>
      </c>
      <c r="CC18" s="20">
        <v>3047021.65</v>
      </c>
      <c r="CD18" s="20">
        <v>744332653.30999994</v>
      </c>
      <c r="CE18" s="20">
        <v>555697677.45000005</v>
      </c>
      <c r="CF18" s="20">
        <v>1585100752.9300001</v>
      </c>
      <c r="CG18" s="20">
        <v>84614923.700000003</v>
      </c>
      <c r="CH18" s="19">
        <v>360.04579999999999</v>
      </c>
      <c r="CI18" s="19">
        <v>284.79820000000001</v>
      </c>
    </row>
    <row r="19" spans="1:87" ht="14.45" customHeight="1" x14ac:dyDescent="0.25">
      <c r="A19" s="4"/>
      <c r="B19" s="2">
        <v>45602</v>
      </c>
      <c r="C19" s="1" t="s">
        <v>60</v>
      </c>
      <c r="D19" s="2">
        <v>45603</v>
      </c>
      <c r="E19" s="15">
        <f t="shared" si="0"/>
        <v>45603</v>
      </c>
      <c r="F19" s="20">
        <v>242087585.72</v>
      </c>
      <c r="G19" s="20">
        <v>152935311.81999999</v>
      </c>
      <c r="H19" s="20">
        <v>412657942.36000001</v>
      </c>
      <c r="I19" s="20">
        <v>0</v>
      </c>
      <c r="J19" s="20">
        <v>4398566269.3100004</v>
      </c>
      <c r="K19" s="20">
        <v>953062.5</v>
      </c>
      <c r="L19" s="20"/>
      <c r="M19" s="20">
        <v>0</v>
      </c>
      <c r="N19" s="20">
        <v>1653000000</v>
      </c>
      <c r="O19" s="20">
        <v>0</v>
      </c>
      <c r="P19" s="20"/>
      <c r="Q19" s="20">
        <v>0</v>
      </c>
      <c r="R19" s="20">
        <v>85330586.25</v>
      </c>
      <c r="S19" s="20">
        <v>85330586.25</v>
      </c>
      <c r="T19" s="20"/>
      <c r="U19" s="20"/>
      <c r="V19" s="20"/>
      <c r="W19" s="20"/>
      <c r="X19" s="20">
        <v>1227976339.3299999</v>
      </c>
      <c r="Y19" s="20">
        <v>0</v>
      </c>
      <c r="Z19" s="20">
        <v>5563666044.3100004</v>
      </c>
      <c r="AA19" s="20">
        <v>239218960.56999999</v>
      </c>
      <c r="AB19" s="20">
        <v>125029996.01000001</v>
      </c>
      <c r="AC19" s="20">
        <v>37659993.390000001</v>
      </c>
      <c r="AD19" s="20">
        <v>2119019564.6600001</v>
      </c>
      <c r="AE19" s="20">
        <v>105286667.16</v>
      </c>
      <c r="AF19" s="20"/>
      <c r="AG19" s="20"/>
      <c r="AH19" s="20"/>
      <c r="AI19" s="20"/>
      <c r="AJ19" s="20">
        <v>135190573.88999999</v>
      </c>
      <c r="AK19" s="20">
        <v>22834803.699999999</v>
      </c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>
        <v>50101478.920000002</v>
      </c>
      <c r="AW19" s="20">
        <v>3538132.65</v>
      </c>
      <c r="AX19" s="20">
        <v>51927341.380000003</v>
      </c>
      <c r="AY19" s="20">
        <v>42374784.68</v>
      </c>
      <c r="AZ19" s="20">
        <v>104017254.91</v>
      </c>
      <c r="BA19" s="20">
        <v>88849665.939999998</v>
      </c>
      <c r="BB19" s="20">
        <v>88353875.920000002</v>
      </c>
      <c r="BC19" s="20">
        <v>72916163.230000004</v>
      </c>
      <c r="BD19" s="20"/>
      <c r="BE19" s="20"/>
      <c r="BF19" s="20"/>
      <c r="BG19" s="20"/>
      <c r="BH19" s="20"/>
      <c r="BI19" s="20"/>
      <c r="BJ19" s="20">
        <v>2301414903.3499999</v>
      </c>
      <c r="BK19" s="20">
        <v>367887231.64999998</v>
      </c>
      <c r="BL19" s="20">
        <v>10934722.560000001</v>
      </c>
      <c r="BM19" s="20"/>
      <c r="BN19" s="20">
        <v>25392305.710000001</v>
      </c>
      <c r="BO19" s="20">
        <v>226024.21</v>
      </c>
      <c r="BP19" s="20"/>
      <c r="BQ19" s="20"/>
      <c r="BR19" s="20"/>
      <c r="BS19" s="20"/>
      <c r="BT19" s="20">
        <v>451933726.94</v>
      </c>
      <c r="BU19" s="20">
        <v>422618580.81999999</v>
      </c>
      <c r="BV19" s="20">
        <v>74182559.730000004</v>
      </c>
      <c r="BW19" s="20">
        <v>35961.120000000003</v>
      </c>
      <c r="BX19" s="20"/>
      <c r="BY19" s="20"/>
      <c r="BZ19" s="20">
        <v>210563023.19999999</v>
      </c>
      <c r="CA19" s="20">
        <v>206325600</v>
      </c>
      <c r="CB19" s="20">
        <v>31267854.399999999</v>
      </c>
      <c r="CC19" s="20">
        <v>3250720.52</v>
      </c>
      <c r="CD19" s="20">
        <v>804274192.53999996</v>
      </c>
      <c r="CE19" s="20">
        <v>632456886.66999996</v>
      </c>
      <c r="CF19" s="20">
        <v>1497140710.8099999</v>
      </c>
      <c r="CG19" s="20">
        <v>91971807.909999996</v>
      </c>
      <c r="CH19" s="19">
        <v>371.61939999999998</v>
      </c>
      <c r="CI19" s="19">
        <v>260.1003</v>
      </c>
    </row>
    <row r="20" spans="1:87" ht="14.45" customHeight="1" x14ac:dyDescent="0.25">
      <c r="A20" s="4"/>
      <c r="B20" s="2">
        <v>45603</v>
      </c>
      <c r="C20" s="1" t="s">
        <v>60</v>
      </c>
      <c r="D20" s="2">
        <v>45604</v>
      </c>
      <c r="E20" s="15">
        <f t="shared" si="0"/>
        <v>45604</v>
      </c>
      <c r="F20" s="20">
        <v>229474771.72999999</v>
      </c>
      <c r="G20" s="20">
        <v>149166576.22999999</v>
      </c>
      <c r="H20" s="20">
        <v>423860914.67000002</v>
      </c>
      <c r="I20" s="20">
        <v>0</v>
      </c>
      <c r="J20" s="20">
        <v>4494976354.8100004</v>
      </c>
      <c r="K20" s="20">
        <v>953492.6</v>
      </c>
      <c r="L20" s="20"/>
      <c r="M20" s="20">
        <v>0</v>
      </c>
      <c r="N20" s="20">
        <v>1400000000</v>
      </c>
      <c r="O20" s="20">
        <v>0</v>
      </c>
      <c r="P20" s="20"/>
      <c r="Q20" s="20">
        <v>0</v>
      </c>
      <c r="R20" s="20">
        <v>85369094.409999996</v>
      </c>
      <c r="S20" s="20">
        <v>85369094.409999996</v>
      </c>
      <c r="T20" s="20"/>
      <c r="U20" s="20"/>
      <c r="V20" s="20"/>
      <c r="W20" s="20"/>
      <c r="X20" s="20">
        <v>1227976339.3299999</v>
      </c>
      <c r="Y20" s="20">
        <v>0</v>
      </c>
      <c r="Z20" s="20">
        <v>5405704796.29</v>
      </c>
      <c r="AA20" s="20">
        <v>235489163.24000001</v>
      </c>
      <c r="AB20" s="20">
        <v>125590306.36</v>
      </c>
      <c r="AC20" s="20">
        <v>37282545.030000001</v>
      </c>
      <c r="AD20" s="20">
        <v>2036535999.1300001</v>
      </c>
      <c r="AE20" s="20">
        <v>103271059.73</v>
      </c>
      <c r="AF20" s="20"/>
      <c r="AG20" s="20"/>
      <c r="AH20" s="20"/>
      <c r="AI20" s="20"/>
      <c r="AJ20" s="20">
        <v>134865588.66</v>
      </c>
      <c r="AK20" s="20">
        <v>22013043.539999999</v>
      </c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>
        <v>50037076.689999998</v>
      </c>
      <c r="AW20" s="20">
        <v>3518480.82</v>
      </c>
      <c r="AX20" s="20">
        <v>56676046.450000003</v>
      </c>
      <c r="AY20" s="20">
        <v>44052371.990000002</v>
      </c>
      <c r="AZ20" s="20">
        <v>332814634.70999998</v>
      </c>
      <c r="BA20" s="20">
        <v>329659287.83999997</v>
      </c>
      <c r="BB20" s="20">
        <v>117165593.18000001</v>
      </c>
      <c r="BC20" s="20">
        <v>102908402.67</v>
      </c>
      <c r="BD20" s="20"/>
      <c r="BE20" s="20"/>
      <c r="BF20" s="20"/>
      <c r="BG20" s="20"/>
      <c r="BH20" s="20"/>
      <c r="BI20" s="20"/>
      <c r="BJ20" s="20">
        <v>2480117744.3200002</v>
      </c>
      <c r="BK20" s="20">
        <v>636189894</v>
      </c>
      <c r="BL20" s="20">
        <v>8746803.6400000006</v>
      </c>
      <c r="BM20" s="20"/>
      <c r="BN20" s="20">
        <v>24517186.899999999</v>
      </c>
      <c r="BO20" s="20"/>
      <c r="BP20" s="20"/>
      <c r="BQ20" s="20"/>
      <c r="BR20" s="20"/>
      <c r="BS20" s="20"/>
      <c r="BT20" s="20">
        <v>382856025.12</v>
      </c>
      <c r="BU20" s="20">
        <v>353361291.19</v>
      </c>
      <c r="BV20" s="20">
        <v>75531696.450000003</v>
      </c>
      <c r="BW20" s="20">
        <v>35977.339999999997</v>
      </c>
      <c r="BX20" s="20"/>
      <c r="BY20" s="20"/>
      <c r="BZ20" s="20">
        <v>537263127.40999997</v>
      </c>
      <c r="CA20" s="20">
        <v>535377760</v>
      </c>
      <c r="CB20" s="20">
        <v>33847351.869999997</v>
      </c>
      <c r="CC20" s="20">
        <v>3367910.67</v>
      </c>
      <c r="CD20" s="20">
        <v>1062762191.39</v>
      </c>
      <c r="CE20" s="20">
        <v>892142939.20000005</v>
      </c>
      <c r="CF20" s="20">
        <v>1417355552.9300001</v>
      </c>
      <c r="CG20" s="20">
        <v>159047473.5</v>
      </c>
      <c r="CH20" s="19">
        <v>381.39370000000002</v>
      </c>
      <c r="CI20" s="19">
        <v>148.06219999999999</v>
      </c>
    </row>
    <row r="21" spans="1:87" ht="14.45" customHeight="1" x14ac:dyDescent="0.25">
      <c r="A21" s="4"/>
      <c r="B21" s="2">
        <v>45604</v>
      </c>
      <c r="C21" s="1" t="s">
        <v>60</v>
      </c>
      <c r="D21" s="2">
        <v>45605</v>
      </c>
      <c r="E21" s="15">
        <f t="shared" si="0"/>
        <v>45605</v>
      </c>
      <c r="F21" s="20">
        <v>239561010.38999999</v>
      </c>
      <c r="G21" s="20">
        <v>151490987.19</v>
      </c>
      <c r="H21" s="20">
        <v>397086721.87</v>
      </c>
      <c r="I21" s="20">
        <v>0</v>
      </c>
      <c r="J21" s="20">
        <v>4469468082.79</v>
      </c>
      <c r="K21" s="20">
        <v>951254.7</v>
      </c>
      <c r="L21" s="20"/>
      <c r="M21" s="20">
        <v>0</v>
      </c>
      <c r="N21" s="20">
        <v>1471000000</v>
      </c>
      <c r="O21" s="20">
        <v>0</v>
      </c>
      <c r="P21" s="20"/>
      <c r="Q21" s="20">
        <v>0</v>
      </c>
      <c r="R21" s="20">
        <v>85168728.409999996</v>
      </c>
      <c r="S21" s="20">
        <v>85168728.409999996</v>
      </c>
      <c r="T21" s="20"/>
      <c r="U21" s="20"/>
      <c r="V21" s="20"/>
      <c r="W21" s="20"/>
      <c r="X21" s="20">
        <v>1227976339.3299999</v>
      </c>
      <c r="Y21" s="20">
        <v>0</v>
      </c>
      <c r="Z21" s="20">
        <v>5434308204.1300001</v>
      </c>
      <c r="AA21" s="20">
        <v>237610970.30000001</v>
      </c>
      <c r="AB21" s="20">
        <v>126281531.51000001</v>
      </c>
      <c r="AC21" s="20">
        <v>37181362.75</v>
      </c>
      <c r="AD21" s="20">
        <v>2066786050.74</v>
      </c>
      <c r="AE21" s="20">
        <v>102275940.43000001</v>
      </c>
      <c r="AF21" s="20"/>
      <c r="AG21" s="20"/>
      <c r="AH21" s="20"/>
      <c r="AI21" s="20"/>
      <c r="AJ21" s="20">
        <v>140130261.31999999</v>
      </c>
      <c r="AK21" s="20">
        <v>22123903.609999999</v>
      </c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>
        <v>49177183.810000002</v>
      </c>
      <c r="AW21" s="20">
        <v>3518659.74</v>
      </c>
      <c r="AX21" s="20">
        <v>120003825.14</v>
      </c>
      <c r="AY21" s="20">
        <v>106182006.02</v>
      </c>
      <c r="AZ21" s="20">
        <v>285195089.67000002</v>
      </c>
      <c r="BA21" s="20">
        <v>284739689.73000002</v>
      </c>
      <c r="BB21" s="20">
        <v>88594690.489999995</v>
      </c>
      <c r="BC21" s="20">
        <v>69315684.239999995</v>
      </c>
      <c r="BD21" s="20"/>
      <c r="BE21" s="20"/>
      <c r="BF21" s="20"/>
      <c r="BG21" s="20"/>
      <c r="BH21" s="20"/>
      <c r="BI21" s="20"/>
      <c r="BJ21" s="20">
        <v>2500963850.8099999</v>
      </c>
      <c r="BK21" s="20">
        <v>618824667.88999999</v>
      </c>
      <c r="BL21" s="20">
        <v>7267137.2199999997</v>
      </c>
      <c r="BM21" s="20"/>
      <c r="BN21" s="20">
        <v>20550819.52</v>
      </c>
      <c r="BO21" s="20"/>
      <c r="BP21" s="20"/>
      <c r="BQ21" s="20"/>
      <c r="BR21" s="20"/>
      <c r="BS21" s="20"/>
      <c r="BT21" s="20">
        <v>567221418.47000003</v>
      </c>
      <c r="BU21" s="20">
        <v>467171600.88</v>
      </c>
      <c r="BV21" s="20">
        <v>76733529.459999993</v>
      </c>
      <c r="BW21" s="20">
        <v>35892.910000000003</v>
      </c>
      <c r="BX21" s="20"/>
      <c r="BY21" s="20"/>
      <c r="BZ21" s="20">
        <v>369455093.19</v>
      </c>
      <c r="CA21" s="20">
        <v>367928680</v>
      </c>
      <c r="CB21" s="20">
        <v>36024256.340000004</v>
      </c>
      <c r="CC21" s="20">
        <v>3466407.59</v>
      </c>
      <c r="CD21" s="20">
        <v>1077252254.2</v>
      </c>
      <c r="CE21" s="20">
        <v>838602581.38</v>
      </c>
      <c r="CF21" s="20">
        <v>1423711596.6099999</v>
      </c>
      <c r="CG21" s="20">
        <v>154706166.97</v>
      </c>
      <c r="CH21" s="19">
        <v>381.70010000000002</v>
      </c>
      <c r="CI21" s="19">
        <v>153.58860000000001</v>
      </c>
    </row>
    <row r="22" spans="1:87" ht="14.45" customHeight="1" x14ac:dyDescent="0.25">
      <c r="A22" s="4"/>
      <c r="B22" s="2">
        <v>45607</v>
      </c>
      <c r="C22" s="1" t="s">
        <v>60</v>
      </c>
      <c r="D22" s="2">
        <v>45608</v>
      </c>
      <c r="E22" s="15">
        <f t="shared" si="0"/>
        <v>45608</v>
      </c>
      <c r="F22" s="20">
        <v>241760125.72999999</v>
      </c>
      <c r="G22" s="20">
        <v>126575979.13</v>
      </c>
      <c r="H22" s="20">
        <v>666181086.79999995</v>
      </c>
      <c r="I22" s="20">
        <v>0</v>
      </c>
      <c r="J22" s="20">
        <v>4645132331.29</v>
      </c>
      <c r="K22" s="20">
        <v>949858.6</v>
      </c>
      <c r="L22" s="20"/>
      <c r="M22" s="20">
        <v>0</v>
      </c>
      <c r="N22" s="20">
        <v>1026000000</v>
      </c>
      <c r="O22" s="20">
        <v>0</v>
      </c>
      <c r="P22" s="20"/>
      <c r="Q22" s="20">
        <v>0</v>
      </c>
      <c r="R22" s="20">
        <v>85043731.329999998</v>
      </c>
      <c r="S22" s="20">
        <v>85043731.329999998</v>
      </c>
      <c r="T22" s="20"/>
      <c r="U22" s="20"/>
      <c r="V22" s="20"/>
      <c r="W22" s="20"/>
      <c r="X22" s="20">
        <v>1297156909.73</v>
      </c>
      <c r="Y22" s="20">
        <v>0</v>
      </c>
      <c r="Z22" s="20">
        <v>5366960365.4200001</v>
      </c>
      <c r="AA22" s="20">
        <v>212569569.06</v>
      </c>
      <c r="AB22" s="20">
        <v>126000813.59</v>
      </c>
      <c r="AC22" s="20">
        <v>37607942.119999997</v>
      </c>
      <c r="AD22" s="20">
        <v>2064692971.3800001</v>
      </c>
      <c r="AE22" s="20">
        <v>102413486.48</v>
      </c>
      <c r="AF22" s="20"/>
      <c r="AG22" s="20"/>
      <c r="AH22" s="20"/>
      <c r="AI22" s="20"/>
      <c r="AJ22" s="20">
        <v>135216261.72999999</v>
      </c>
      <c r="AK22" s="20">
        <v>22085344.640000001</v>
      </c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>
        <v>55080375.549999997</v>
      </c>
      <c r="AW22" s="20">
        <v>3513179.52</v>
      </c>
      <c r="AX22" s="20">
        <v>56838467.939999998</v>
      </c>
      <c r="AY22" s="20">
        <v>46934013.740000002</v>
      </c>
      <c r="AZ22" s="20">
        <v>1272710956.5999999</v>
      </c>
      <c r="BA22" s="20">
        <v>816912406.88</v>
      </c>
      <c r="BB22" s="20">
        <v>98236621.609999999</v>
      </c>
      <c r="BC22" s="20">
        <v>80334007.340000004</v>
      </c>
      <c r="BD22" s="20"/>
      <c r="BE22" s="20"/>
      <c r="BF22" s="20"/>
      <c r="BG22" s="20"/>
      <c r="BH22" s="20"/>
      <c r="BI22" s="20"/>
      <c r="BJ22" s="20">
        <v>3435527183.96</v>
      </c>
      <c r="BK22" s="20">
        <v>1103783299.52</v>
      </c>
      <c r="BL22" s="20">
        <v>9292887.9600000009</v>
      </c>
      <c r="BM22" s="20"/>
      <c r="BN22" s="20">
        <v>29249300.41</v>
      </c>
      <c r="BO22" s="20">
        <v>209086.07999999999</v>
      </c>
      <c r="BP22" s="20"/>
      <c r="BQ22" s="20"/>
      <c r="BR22" s="20"/>
      <c r="BS22" s="20"/>
      <c r="BT22" s="20">
        <v>566549388.20000005</v>
      </c>
      <c r="BU22" s="20">
        <v>523757991.11000001</v>
      </c>
      <c r="BV22" s="20">
        <v>77942276.780000001</v>
      </c>
      <c r="BW22" s="20">
        <v>35840.230000000003</v>
      </c>
      <c r="BX22" s="20"/>
      <c r="BY22" s="20"/>
      <c r="BZ22" s="20">
        <v>1275556625.8900001</v>
      </c>
      <c r="CA22" s="20">
        <v>917264638.03999996</v>
      </c>
      <c r="CB22" s="20">
        <v>33958096.609999999</v>
      </c>
      <c r="CC22" s="20">
        <v>7199083.2199999997</v>
      </c>
      <c r="CD22" s="20">
        <v>1992548575.8499999</v>
      </c>
      <c r="CE22" s="20">
        <v>1448466638.6800001</v>
      </c>
      <c r="CF22" s="20">
        <v>1442978608.1099999</v>
      </c>
      <c r="CG22" s="20">
        <v>275945824.88</v>
      </c>
      <c r="CH22" s="19">
        <v>371.93619999999999</v>
      </c>
      <c r="CI22" s="19">
        <v>77.033100000000005</v>
      </c>
    </row>
    <row r="23" spans="1:87" ht="14.45" customHeight="1" x14ac:dyDescent="0.25">
      <c r="A23" s="4"/>
      <c r="B23" s="2">
        <v>45608</v>
      </c>
      <c r="C23" s="1" t="s">
        <v>60</v>
      </c>
      <c r="D23" s="2">
        <v>45609</v>
      </c>
      <c r="E23" s="15">
        <f t="shared" si="0"/>
        <v>45609</v>
      </c>
      <c r="F23" s="20">
        <v>237004284.74000001</v>
      </c>
      <c r="G23" s="20">
        <v>120016951.84</v>
      </c>
      <c r="H23" s="20">
        <v>544071056.19000006</v>
      </c>
      <c r="I23" s="20">
        <v>0</v>
      </c>
      <c r="J23" s="20">
        <v>4648886217.3299999</v>
      </c>
      <c r="K23" s="20">
        <v>949856.3</v>
      </c>
      <c r="L23" s="20"/>
      <c r="M23" s="20">
        <v>0</v>
      </c>
      <c r="N23" s="20">
        <v>1107000000</v>
      </c>
      <c r="O23" s="20">
        <v>0</v>
      </c>
      <c r="P23" s="20"/>
      <c r="Q23" s="20">
        <v>0</v>
      </c>
      <c r="R23" s="20">
        <v>85043525.409999996</v>
      </c>
      <c r="S23" s="20">
        <v>85043525.409999996</v>
      </c>
      <c r="T23" s="20"/>
      <c r="U23" s="20"/>
      <c r="V23" s="20"/>
      <c r="W23" s="20"/>
      <c r="X23" s="20">
        <v>1297156909.73</v>
      </c>
      <c r="Y23" s="20">
        <v>0</v>
      </c>
      <c r="Z23" s="20">
        <v>5324848173.9399996</v>
      </c>
      <c r="AA23" s="20">
        <v>206010333.55000001</v>
      </c>
      <c r="AB23" s="20">
        <v>125567119.09999999</v>
      </c>
      <c r="AC23" s="20">
        <v>37448558.109999999</v>
      </c>
      <c r="AD23" s="20">
        <v>2051329732.1300001</v>
      </c>
      <c r="AE23" s="20">
        <v>103211349.65000001</v>
      </c>
      <c r="AF23" s="20"/>
      <c r="AG23" s="20"/>
      <c r="AH23" s="20"/>
      <c r="AI23" s="20"/>
      <c r="AJ23" s="20">
        <v>135357074.30000001</v>
      </c>
      <c r="AK23" s="20">
        <v>21843909.899999999</v>
      </c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>
        <v>59502690.670000002</v>
      </c>
      <c r="AW23" s="20">
        <v>3500640.51</v>
      </c>
      <c r="AX23" s="20">
        <v>52401055.149999999</v>
      </c>
      <c r="AY23" s="20">
        <v>42578497.619999997</v>
      </c>
      <c r="AZ23" s="20">
        <v>225965613.84</v>
      </c>
      <c r="BA23" s="20">
        <v>225173037.72</v>
      </c>
      <c r="BB23" s="20">
        <v>77576102.849999994</v>
      </c>
      <c r="BC23" s="20">
        <v>60213269.130000003</v>
      </c>
      <c r="BD23" s="20"/>
      <c r="BE23" s="20"/>
      <c r="BF23" s="20"/>
      <c r="BG23" s="20"/>
      <c r="BH23" s="20"/>
      <c r="BI23" s="20"/>
      <c r="BJ23" s="20">
        <v>2355522106</v>
      </c>
      <c r="BK23" s="20">
        <v>488458583.83999997</v>
      </c>
      <c r="BL23" s="20">
        <v>8795699.4199999999</v>
      </c>
      <c r="BM23" s="20"/>
      <c r="BN23" s="20">
        <v>25286774.379999999</v>
      </c>
      <c r="BO23" s="20">
        <v>206776.03</v>
      </c>
      <c r="BP23" s="20"/>
      <c r="BQ23" s="20"/>
      <c r="BR23" s="20"/>
      <c r="BS23" s="20"/>
      <c r="BT23" s="20">
        <v>387658266.04000002</v>
      </c>
      <c r="BU23" s="20">
        <v>351704372.12</v>
      </c>
      <c r="BV23" s="20">
        <v>76787607.260000005</v>
      </c>
      <c r="BW23" s="20">
        <v>35840.15</v>
      </c>
      <c r="BX23" s="20"/>
      <c r="BY23" s="20"/>
      <c r="BZ23" s="20">
        <v>391606247.75999999</v>
      </c>
      <c r="CA23" s="20">
        <v>390666262.5</v>
      </c>
      <c r="CB23" s="20">
        <v>33414475.329999998</v>
      </c>
      <c r="CC23" s="20">
        <v>7518352.3600000003</v>
      </c>
      <c r="CD23" s="20">
        <v>923549070.19000006</v>
      </c>
      <c r="CE23" s="20">
        <v>750131603.15999997</v>
      </c>
      <c r="CF23" s="20">
        <v>1431973035.8099999</v>
      </c>
      <c r="CG23" s="20">
        <v>122114645.95999999</v>
      </c>
      <c r="CH23" s="19">
        <v>371.85390000000001</v>
      </c>
      <c r="CI23" s="19">
        <v>168.70240000000001</v>
      </c>
    </row>
    <row r="24" spans="1:87" ht="14.45" customHeight="1" x14ac:dyDescent="0.25">
      <c r="A24" s="4"/>
      <c r="B24" s="2">
        <v>45609</v>
      </c>
      <c r="C24" s="1" t="s">
        <v>60</v>
      </c>
      <c r="D24" s="2">
        <v>45610</v>
      </c>
      <c r="E24" s="15">
        <f t="shared" si="0"/>
        <v>45610</v>
      </c>
      <c r="F24" s="20">
        <v>223426966.38999999</v>
      </c>
      <c r="G24" s="20">
        <v>101556646.29000001</v>
      </c>
      <c r="H24" s="20">
        <v>598696980.92999995</v>
      </c>
      <c r="I24" s="20">
        <v>0</v>
      </c>
      <c r="J24" s="20">
        <v>4735687305.79</v>
      </c>
      <c r="K24" s="20">
        <v>951654.9</v>
      </c>
      <c r="L24" s="20"/>
      <c r="M24" s="20">
        <v>0</v>
      </c>
      <c r="N24" s="20">
        <v>976000000</v>
      </c>
      <c r="O24" s="20">
        <v>0</v>
      </c>
      <c r="P24" s="20"/>
      <c r="Q24" s="20">
        <v>0</v>
      </c>
      <c r="R24" s="20">
        <v>85204559.540000007</v>
      </c>
      <c r="S24" s="20">
        <v>85204559.540000007</v>
      </c>
      <c r="T24" s="20"/>
      <c r="U24" s="20"/>
      <c r="V24" s="20"/>
      <c r="W24" s="20"/>
      <c r="X24" s="20">
        <v>1297156909.73</v>
      </c>
      <c r="Y24" s="20">
        <v>0</v>
      </c>
      <c r="Z24" s="20">
        <v>5321858902.9200001</v>
      </c>
      <c r="AA24" s="20">
        <v>187712860.72999999</v>
      </c>
      <c r="AB24" s="20">
        <v>125387610.70999999</v>
      </c>
      <c r="AC24" s="20">
        <v>37361574.130000003</v>
      </c>
      <c r="AD24" s="20">
        <v>2060454753.5999999</v>
      </c>
      <c r="AE24" s="20">
        <v>105381258.39</v>
      </c>
      <c r="AF24" s="20"/>
      <c r="AG24" s="20"/>
      <c r="AH24" s="20">
        <v>2361</v>
      </c>
      <c r="AI24" s="20"/>
      <c r="AJ24" s="20">
        <v>135499083.71000001</v>
      </c>
      <c r="AK24" s="20">
        <v>21818168.68</v>
      </c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>
        <v>60591578.659999996</v>
      </c>
      <c r="AW24" s="20">
        <v>3603088.8</v>
      </c>
      <c r="AX24" s="20">
        <v>55565366.460000001</v>
      </c>
      <c r="AY24" s="20">
        <v>44537547.359999999</v>
      </c>
      <c r="AZ24" s="20">
        <v>240061602.02000001</v>
      </c>
      <c r="BA24" s="20">
        <v>233006066.75999999</v>
      </c>
      <c r="BB24" s="20">
        <v>67640264.269999996</v>
      </c>
      <c r="BC24" s="20">
        <v>48539260.93</v>
      </c>
      <c r="BD24" s="20"/>
      <c r="BE24" s="20"/>
      <c r="BF24" s="20"/>
      <c r="BG24" s="20"/>
      <c r="BH24" s="20"/>
      <c r="BI24" s="20"/>
      <c r="BJ24" s="20">
        <v>2372817908.9899998</v>
      </c>
      <c r="BK24" s="20">
        <v>488728856.85000002</v>
      </c>
      <c r="BL24" s="20">
        <v>8812496.4299999997</v>
      </c>
      <c r="BM24" s="20"/>
      <c r="BN24" s="20">
        <v>20102011.140000001</v>
      </c>
      <c r="BO24" s="20">
        <v>206525.52</v>
      </c>
      <c r="BP24" s="20"/>
      <c r="BQ24" s="20"/>
      <c r="BR24" s="20"/>
      <c r="BS24" s="20"/>
      <c r="BT24" s="20">
        <v>374657430.62</v>
      </c>
      <c r="BU24" s="20">
        <v>338669003.87</v>
      </c>
      <c r="BV24" s="20">
        <v>54680997.200000003</v>
      </c>
      <c r="BW24" s="20">
        <v>35908.01</v>
      </c>
      <c r="BX24" s="20"/>
      <c r="BY24" s="20"/>
      <c r="BZ24" s="20">
        <v>446788311.07999998</v>
      </c>
      <c r="CA24" s="20">
        <v>445978440.30000001</v>
      </c>
      <c r="CB24" s="20">
        <v>26481893.199999999</v>
      </c>
      <c r="CC24" s="20">
        <v>3190245.32</v>
      </c>
      <c r="CD24" s="20">
        <v>931523139.66999996</v>
      </c>
      <c r="CE24" s="20">
        <v>788080123.01999998</v>
      </c>
      <c r="CF24" s="20">
        <v>1441294769.3199999</v>
      </c>
      <c r="CG24" s="20">
        <v>122182214.20999999</v>
      </c>
      <c r="CH24" s="19">
        <v>369.24149999999997</v>
      </c>
      <c r="CI24" s="19">
        <v>153.6335</v>
      </c>
    </row>
    <row r="25" spans="1:87" ht="14.45" customHeight="1" x14ac:dyDescent="0.25">
      <c r="A25" s="4"/>
      <c r="B25" s="2">
        <v>45610</v>
      </c>
      <c r="C25" s="1" t="s">
        <v>60</v>
      </c>
      <c r="D25" s="2">
        <v>45611</v>
      </c>
      <c r="E25" s="15">
        <f t="shared" si="0"/>
        <v>45611</v>
      </c>
      <c r="F25" s="20">
        <v>219643923.25999999</v>
      </c>
      <c r="G25" s="20">
        <v>111892045.45999999</v>
      </c>
      <c r="H25" s="20">
        <v>561682091.87</v>
      </c>
      <c r="I25" s="20">
        <v>0</v>
      </c>
      <c r="J25" s="20">
        <v>4637628180.8900003</v>
      </c>
      <c r="K25" s="20"/>
      <c r="L25" s="20"/>
      <c r="M25" s="20">
        <v>0</v>
      </c>
      <c r="N25" s="20">
        <v>1127000000</v>
      </c>
      <c r="O25" s="20">
        <v>0</v>
      </c>
      <c r="P25" s="20"/>
      <c r="Q25" s="20">
        <v>0</v>
      </c>
      <c r="R25" s="20">
        <v>85132485.439999998</v>
      </c>
      <c r="S25" s="20">
        <v>85132485.439999998</v>
      </c>
      <c r="T25" s="20"/>
      <c r="U25" s="20"/>
      <c r="V25" s="20"/>
      <c r="W25" s="20"/>
      <c r="X25" s="20">
        <v>1297156909.73</v>
      </c>
      <c r="Y25" s="20">
        <v>0</v>
      </c>
      <c r="Z25" s="20">
        <v>5333929771.7299995</v>
      </c>
      <c r="AA25" s="20">
        <v>197024530.90000001</v>
      </c>
      <c r="AB25" s="20">
        <v>129303263.16</v>
      </c>
      <c r="AC25" s="20">
        <v>39145736.960000001</v>
      </c>
      <c r="AD25" s="20">
        <v>2063166787.97</v>
      </c>
      <c r="AE25" s="20">
        <v>102006645.72</v>
      </c>
      <c r="AF25" s="20"/>
      <c r="AG25" s="20"/>
      <c r="AH25" s="20"/>
      <c r="AI25" s="20"/>
      <c r="AJ25" s="20">
        <v>125392419.97</v>
      </c>
      <c r="AK25" s="20">
        <v>21822048.530000001</v>
      </c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>
        <v>57323594.770000003</v>
      </c>
      <c r="AW25" s="20">
        <v>2480478</v>
      </c>
      <c r="AX25" s="20">
        <v>52720827.32</v>
      </c>
      <c r="AY25" s="20">
        <v>42532740.770000003</v>
      </c>
      <c r="AZ25" s="20">
        <v>200746296.50999999</v>
      </c>
      <c r="BA25" s="20">
        <v>196871386.72</v>
      </c>
      <c r="BB25" s="20">
        <v>98392215.129999995</v>
      </c>
      <c r="BC25" s="20">
        <v>81049210.659999996</v>
      </c>
      <c r="BD25" s="20"/>
      <c r="BE25" s="20"/>
      <c r="BF25" s="20"/>
      <c r="BG25" s="20"/>
      <c r="BH25" s="20"/>
      <c r="BI25" s="20"/>
      <c r="BJ25" s="20">
        <v>2353364360.79</v>
      </c>
      <c r="BK25" s="20">
        <v>480393806.56</v>
      </c>
      <c r="BL25" s="20">
        <v>8549298.8000000007</v>
      </c>
      <c r="BM25" s="20"/>
      <c r="BN25" s="20">
        <v>21791789.559999999</v>
      </c>
      <c r="BO25" s="20">
        <v>206564.53</v>
      </c>
      <c r="BP25" s="20"/>
      <c r="BQ25" s="20"/>
      <c r="BR25" s="20"/>
      <c r="BS25" s="20"/>
      <c r="BT25" s="20">
        <v>430516071.07999998</v>
      </c>
      <c r="BU25" s="20">
        <v>399197247.79000002</v>
      </c>
      <c r="BV25" s="20">
        <v>54680966.82</v>
      </c>
      <c r="BW25" s="20">
        <v>35877.629999999997</v>
      </c>
      <c r="BX25" s="20"/>
      <c r="BY25" s="20"/>
      <c r="BZ25" s="20">
        <v>366681123.89999998</v>
      </c>
      <c r="CA25" s="20">
        <v>363117030.30000001</v>
      </c>
      <c r="CB25" s="20">
        <v>37563335.719999999</v>
      </c>
      <c r="CC25" s="20">
        <v>10862275.779999999</v>
      </c>
      <c r="CD25" s="20">
        <v>919782585.88</v>
      </c>
      <c r="CE25" s="20">
        <v>773418996.02999997</v>
      </c>
      <c r="CF25" s="20">
        <v>1433581774.9100001</v>
      </c>
      <c r="CG25" s="20">
        <v>120098451.64</v>
      </c>
      <c r="CH25" s="19">
        <v>372.07010000000002</v>
      </c>
      <c r="CI25" s="19">
        <v>164.05250000000001</v>
      </c>
    </row>
    <row r="26" spans="1:87" ht="14.45" customHeight="1" x14ac:dyDescent="0.25">
      <c r="A26" s="4"/>
      <c r="B26" s="2">
        <v>45611</v>
      </c>
      <c r="C26" s="1" t="s">
        <v>60</v>
      </c>
      <c r="D26" s="2">
        <v>45612</v>
      </c>
      <c r="E26" s="15">
        <f t="shared" si="0"/>
        <v>45612</v>
      </c>
      <c r="F26" s="20">
        <v>218858005.44999999</v>
      </c>
      <c r="G26" s="20">
        <v>112048148.65000001</v>
      </c>
      <c r="H26" s="20">
        <v>688732472.98000002</v>
      </c>
      <c r="I26" s="20">
        <v>0</v>
      </c>
      <c r="J26" s="20">
        <v>4557091392.7799997</v>
      </c>
      <c r="K26" s="20"/>
      <c r="L26" s="20"/>
      <c r="M26" s="20">
        <v>0</v>
      </c>
      <c r="N26" s="20">
        <v>1178000000</v>
      </c>
      <c r="O26" s="20">
        <v>0</v>
      </c>
      <c r="P26" s="20"/>
      <c r="Q26" s="20">
        <v>0</v>
      </c>
      <c r="R26" s="20">
        <v>84933355</v>
      </c>
      <c r="S26" s="20">
        <v>84933355</v>
      </c>
      <c r="T26" s="20"/>
      <c r="U26" s="20"/>
      <c r="V26" s="20"/>
      <c r="W26" s="20"/>
      <c r="X26" s="20">
        <v>1297156909.73</v>
      </c>
      <c r="Y26" s="20">
        <v>0</v>
      </c>
      <c r="Z26" s="20">
        <v>5430458316.4799995</v>
      </c>
      <c r="AA26" s="20">
        <v>196981503.65000001</v>
      </c>
      <c r="AB26" s="20">
        <v>130859893.13</v>
      </c>
      <c r="AC26" s="20">
        <v>38643164.890000001</v>
      </c>
      <c r="AD26" s="20">
        <v>2126942214.6800001</v>
      </c>
      <c r="AE26" s="20">
        <v>102243683.44</v>
      </c>
      <c r="AF26" s="20"/>
      <c r="AG26" s="20"/>
      <c r="AH26" s="20"/>
      <c r="AI26" s="20"/>
      <c r="AJ26" s="20">
        <v>107887902.31</v>
      </c>
      <c r="AK26" s="20">
        <v>21584637.609999999</v>
      </c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>
        <v>55869037.270000003</v>
      </c>
      <c r="AW26" s="20">
        <v>2474676</v>
      </c>
      <c r="AX26" s="20">
        <v>97053213.329999998</v>
      </c>
      <c r="AY26" s="20">
        <v>82895168.040000007</v>
      </c>
      <c r="AZ26" s="20">
        <v>196766368.53999999</v>
      </c>
      <c r="BA26" s="20">
        <v>195650977.90000001</v>
      </c>
      <c r="BB26" s="20">
        <v>89875496.859999999</v>
      </c>
      <c r="BC26" s="20">
        <v>71997918.450000003</v>
      </c>
      <c r="BD26" s="20"/>
      <c r="BE26" s="20"/>
      <c r="BF26" s="20"/>
      <c r="BG26" s="20"/>
      <c r="BH26" s="20"/>
      <c r="BI26" s="20"/>
      <c r="BJ26" s="20">
        <v>2427994327.48</v>
      </c>
      <c r="BK26" s="20">
        <v>509997030.93000001</v>
      </c>
      <c r="BL26" s="20">
        <v>8387400.7599999998</v>
      </c>
      <c r="BM26" s="20"/>
      <c r="BN26" s="20">
        <v>21295838.600000001</v>
      </c>
      <c r="BO26" s="20">
        <v>204298.19</v>
      </c>
      <c r="BP26" s="20"/>
      <c r="BQ26" s="20"/>
      <c r="BR26" s="20"/>
      <c r="BS26" s="20"/>
      <c r="BT26" s="20">
        <v>526500402.38999999</v>
      </c>
      <c r="BU26" s="20">
        <v>427582324.38999999</v>
      </c>
      <c r="BV26" s="20">
        <v>52721993.549999997</v>
      </c>
      <c r="BW26" s="20">
        <v>35793.72</v>
      </c>
      <c r="BX26" s="20"/>
      <c r="BY26" s="20"/>
      <c r="BZ26" s="20">
        <v>382622634.72000003</v>
      </c>
      <c r="CA26" s="20">
        <v>381205350</v>
      </c>
      <c r="CB26" s="20">
        <v>33890042.719999999</v>
      </c>
      <c r="CC26" s="20">
        <v>3010208.28</v>
      </c>
      <c r="CD26" s="20">
        <v>1025418312.74</v>
      </c>
      <c r="CE26" s="20">
        <v>812037974.58000004</v>
      </c>
      <c r="CF26" s="20">
        <v>1402576014.74</v>
      </c>
      <c r="CG26" s="20">
        <v>127499257.73</v>
      </c>
      <c r="CH26" s="19">
        <v>387.17750000000001</v>
      </c>
      <c r="CI26" s="19">
        <v>154.49619999999999</v>
      </c>
    </row>
    <row r="27" spans="1:87" ht="14.45" customHeight="1" x14ac:dyDescent="0.25">
      <c r="A27" s="4"/>
      <c r="B27" s="2">
        <v>45614</v>
      </c>
      <c r="C27" s="1" t="s">
        <v>60</v>
      </c>
      <c r="D27" s="2">
        <v>45615</v>
      </c>
      <c r="E27" s="15">
        <f t="shared" si="0"/>
        <v>45615</v>
      </c>
      <c r="F27" s="20">
        <v>220513591.25999999</v>
      </c>
      <c r="G27" s="20">
        <v>114353595.86</v>
      </c>
      <c r="H27" s="20">
        <v>633826993.19000006</v>
      </c>
      <c r="I27" s="20">
        <v>0</v>
      </c>
      <c r="J27" s="20">
        <v>4598551303.4899998</v>
      </c>
      <c r="K27" s="20"/>
      <c r="L27" s="20"/>
      <c r="M27" s="20">
        <v>0</v>
      </c>
      <c r="N27" s="20">
        <v>911000000</v>
      </c>
      <c r="O27" s="20">
        <v>0</v>
      </c>
      <c r="P27" s="20"/>
      <c r="Q27" s="20">
        <v>0</v>
      </c>
      <c r="R27" s="20">
        <v>85005429.099999994</v>
      </c>
      <c r="S27" s="20">
        <v>85005429.099999994</v>
      </c>
      <c r="T27" s="20"/>
      <c r="U27" s="20"/>
      <c r="V27" s="20"/>
      <c r="W27" s="20"/>
      <c r="X27" s="20">
        <v>1297156909.73</v>
      </c>
      <c r="Y27" s="20">
        <v>0</v>
      </c>
      <c r="Z27" s="20">
        <v>5151740407.3100004</v>
      </c>
      <c r="AA27" s="20">
        <v>199359024.96000001</v>
      </c>
      <c r="AB27" s="20">
        <v>129810899.91</v>
      </c>
      <c r="AC27" s="20">
        <v>36983369.880000003</v>
      </c>
      <c r="AD27" s="20">
        <v>2001556297.96</v>
      </c>
      <c r="AE27" s="20">
        <v>104062421.56999999</v>
      </c>
      <c r="AF27" s="20"/>
      <c r="AG27" s="20"/>
      <c r="AH27" s="20"/>
      <c r="AI27" s="20"/>
      <c r="AJ27" s="20">
        <v>124496961.18000001</v>
      </c>
      <c r="AK27" s="20">
        <v>33253645.449999999</v>
      </c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>
        <v>51016617.380000003</v>
      </c>
      <c r="AW27" s="20">
        <v>4923516.51</v>
      </c>
      <c r="AX27" s="20">
        <v>53357303.369999997</v>
      </c>
      <c r="AY27" s="20">
        <v>43175744.630000003</v>
      </c>
      <c r="AZ27" s="20">
        <v>266310498.99000001</v>
      </c>
      <c r="BA27" s="20">
        <v>265587786.44999999</v>
      </c>
      <c r="BB27" s="20">
        <v>91966468.810000002</v>
      </c>
      <c r="BC27" s="20">
        <v>75589367.920000002</v>
      </c>
      <c r="BD27" s="20"/>
      <c r="BE27" s="20"/>
      <c r="BF27" s="20"/>
      <c r="BG27" s="20"/>
      <c r="BH27" s="20"/>
      <c r="BI27" s="20"/>
      <c r="BJ27" s="20">
        <v>2345442246.2600002</v>
      </c>
      <c r="BK27" s="20">
        <v>557827048.40999997</v>
      </c>
      <c r="BL27" s="20">
        <v>9326024.9900000002</v>
      </c>
      <c r="BM27" s="20"/>
      <c r="BN27" s="20">
        <v>22336981.620000001</v>
      </c>
      <c r="BO27" s="20">
        <v>205170.04</v>
      </c>
      <c r="BP27" s="20"/>
      <c r="BQ27" s="20"/>
      <c r="BR27" s="20"/>
      <c r="BS27" s="20"/>
      <c r="BT27" s="20">
        <v>507722254.23000002</v>
      </c>
      <c r="BU27" s="20">
        <v>451625952.01999998</v>
      </c>
      <c r="BV27" s="20">
        <v>78783484.230000004</v>
      </c>
      <c r="BW27" s="20">
        <v>35824.089999999997</v>
      </c>
      <c r="BX27" s="20"/>
      <c r="BY27" s="20"/>
      <c r="BZ27" s="20">
        <v>411903907.72000003</v>
      </c>
      <c r="CA27" s="20">
        <v>406397800</v>
      </c>
      <c r="CB27" s="20">
        <v>31027149.82</v>
      </c>
      <c r="CC27" s="20">
        <v>5983579.6799999997</v>
      </c>
      <c r="CD27" s="20">
        <v>1061099802.61</v>
      </c>
      <c r="CE27" s="20">
        <v>864248325.83000004</v>
      </c>
      <c r="CF27" s="20">
        <v>1284342443.6500001</v>
      </c>
      <c r="CG27" s="20">
        <v>139456762.09999999</v>
      </c>
      <c r="CH27" s="19">
        <v>401.1189</v>
      </c>
      <c r="CI27" s="19">
        <v>142.95400000000001</v>
      </c>
    </row>
    <row r="28" spans="1:87" ht="14.45" customHeight="1" x14ac:dyDescent="0.25">
      <c r="A28" s="4"/>
      <c r="B28" s="2">
        <v>45615</v>
      </c>
      <c r="C28" s="1" t="s">
        <v>60</v>
      </c>
      <c r="D28" s="2">
        <v>45616</v>
      </c>
      <c r="E28" s="15">
        <f t="shared" si="0"/>
        <v>45616</v>
      </c>
      <c r="F28" s="20">
        <v>250201871.69</v>
      </c>
      <c r="G28" s="20">
        <v>131178794.69</v>
      </c>
      <c r="H28" s="20">
        <v>562477888.84000003</v>
      </c>
      <c r="I28" s="20">
        <v>0</v>
      </c>
      <c r="J28" s="20">
        <v>4576233785.79</v>
      </c>
      <c r="K28" s="20"/>
      <c r="L28" s="20"/>
      <c r="M28" s="20">
        <v>0</v>
      </c>
      <c r="N28" s="20">
        <v>1047000000</v>
      </c>
      <c r="O28" s="20">
        <v>0</v>
      </c>
      <c r="P28" s="20"/>
      <c r="Q28" s="20">
        <v>0</v>
      </c>
      <c r="R28" s="20">
        <v>85194675.090000004</v>
      </c>
      <c r="S28" s="20">
        <v>85194675.090000004</v>
      </c>
      <c r="T28" s="20"/>
      <c r="U28" s="20"/>
      <c r="V28" s="20"/>
      <c r="W28" s="20"/>
      <c r="X28" s="20">
        <v>1297156909.73</v>
      </c>
      <c r="Y28" s="20">
        <v>0</v>
      </c>
      <c r="Z28" s="20">
        <v>5223951311.6800003</v>
      </c>
      <c r="AA28" s="20">
        <v>216373469.78</v>
      </c>
      <c r="AB28" s="20">
        <v>128150713.86</v>
      </c>
      <c r="AC28" s="20">
        <v>36917971.799999997</v>
      </c>
      <c r="AD28" s="20">
        <v>1961078625.8499999</v>
      </c>
      <c r="AE28" s="20">
        <v>104295080.78</v>
      </c>
      <c r="AF28" s="20"/>
      <c r="AG28" s="20"/>
      <c r="AH28" s="20"/>
      <c r="AI28" s="20"/>
      <c r="AJ28" s="20">
        <v>126743388.86</v>
      </c>
      <c r="AK28" s="20">
        <v>33270752.850000001</v>
      </c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>
        <v>51831400.710000001</v>
      </c>
      <c r="AW28" s="20">
        <v>4934477.6399999997</v>
      </c>
      <c r="AX28" s="20">
        <v>54570656.590000004</v>
      </c>
      <c r="AY28" s="20">
        <v>43431652.75</v>
      </c>
      <c r="AZ28" s="20">
        <v>197356306.87</v>
      </c>
      <c r="BA28" s="20">
        <v>196406024.81999999</v>
      </c>
      <c r="BB28" s="20">
        <v>175380351.18000001</v>
      </c>
      <c r="BC28" s="20">
        <v>155266903.61000001</v>
      </c>
      <c r="BD28" s="20"/>
      <c r="BE28" s="20"/>
      <c r="BF28" s="20"/>
      <c r="BG28" s="20"/>
      <c r="BH28" s="20"/>
      <c r="BI28" s="20"/>
      <c r="BJ28" s="20">
        <v>2323072622.5799999</v>
      </c>
      <c r="BK28" s="20">
        <v>569012040.25</v>
      </c>
      <c r="BL28" s="20">
        <v>9481508.8100000005</v>
      </c>
      <c r="BM28" s="20"/>
      <c r="BN28" s="20">
        <v>20630473.030000001</v>
      </c>
      <c r="BO28" s="20">
        <v>205082.15</v>
      </c>
      <c r="BP28" s="20"/>
      <c r="BQ28" s="20"/>
      <c r="BR28" s="20"/>
      <c r="BS28" s="20"/>
      <c r="BT28" s="20">
        <v>566292461.22000003</v>
      </c>
      <c r="BU28" s="20">
        <v>525901807.31</v>
      </c>
      <c r="BV28" s="20">
        <v>78833688.989999995</v>
      </c>
      <c r="BW28" s="20">
        <v>35903.85</v>
      </c>
      <c r="BX28" s="20"/>
      <c r="BY28" s="20"/>
      <c r="BZ28" s="20">
        <v>341880609.20999998</v>
      </c>
      <c r="CA28" s="20">
        <v>341155500</v>
      </c>
      <c r="CB28" s="20">
        <v>27865764.550000001</v>
      </c>
      <c r="CC28" s="20">
        <v>3041474.16</v>
      </c>
      <c r="CD28" s="20">
        <v>1044984505.8099999</v>
      </c>
      <c r="CE28" s="20">
        <v>870339767.47000003</v>
      </c>
      <c r="CF28" s="20">
        <v>1278088116.77</v>
      </c>
      <c r="CG28" s="20">
        <v>142253010.06</v>
      </c>
      <c r="CH28" s="19">
        <v>408.73169999999999</v>
      </c>
      <c r="CI28" s="19">
        <v>152.10470000000001</v>
      </c>
    </row>
    <row r="29" spans="1:87" ht="14.45" customHeight="1" x14ac:dyDescent="0.25">
      <c r="A29" s="4"/>
      <c r="B29" s="2">
        <v>45616</v>
      </c>
      <c r="C29" s="1" t="s">
        <v>60</v>
      </c>
      <c r="D29" s="2">
        <v>45617</v>
      </c>
      <c r="E29" s="15">
        <f t="shared" si="0"/>
        <v>45617</v>
      </c>
      <c r="F29" s="20">
        <v>246087708.53999999</v>
      </c>
      <c r="G29" s="20">
        <v>117957037.84</v>
      </c>
      <c r="H29" s="20">
        <v>598492697.67999995</v>
      </c>
      <c r="I29" s="20">
        <v>0</v>
      </c>
      <c r="J29" s="20">
        <v>4644958871.29</v>
      </c>
      <c r="K29" s="20"/>
      <c r="L29" s="20"/>
      <c r="M29" s="20">
        <v>0</v>
      </c>
      <c r="N29" s="20">
        <v>1400000000</v>
      </c>
      <c r="O29" s="20">
        <v>0</v>
      </c>
      <c r="P29" s="20"/>
      <c r="Q29" s="20">
        <v>0</v>
      </c>
      <c r="R29" s="20">
        <v>85111275.060000002</v>
      </c>
      <c r="S29" s="20">
        <v>85111275.060000002</v>
      </c>
      <c r="T29" s="20"/>
      <c r="U29" s="20"/>
      <c r="V29" s="20"/>
      <c r="W29" s="20"/>
      <c r="X29" s="20">
        <v>1297156909.73</v>
      </c>
      <c r="Y29" s="20">
        <v>0</v>
      </c>
      <c r="Z29" s="20">
        <v>5677493642.8400002</v>
      </c>
      <c r="AA29" s="20">
        <v>203068312.90000001</v>
      </c>
      <c r="AB29" s="20">
        <v>131254575.84</v>
      </c>
      <c r="AC29" s="20">
        <v>37140567.43</v>
      </c>
      <c r="AD29" s="20">
        <v>2137701351.75</v>
      </c>
      <c r="AE29" s="20">
        <v>104307935.01000001</v>
      </c>
      <c r="AF29" s="20"/>
      <c r="AG29" s="20"/>
      <c r="AH29" s="20"/>
      <c r="AI29" s="20"/>
      <c r="AJ29" s="20">
        <v>195220396.49000001</v>
      </c>
      <c r="AK29" s="20">
        <v>95328139.409999996</v>
      </c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>
        <v>51359908.920000002</v>
      </c>
      <c r="AW29" s="20">
        <v>4929647.1100000003</v>
      </c>
      <c r="AX29" s="20">
        <v>56243755.649999999</v>
      </c>
      <c r="AY29" s="20">
        <v>46079078.219999999</v>
      </c>
      <c r="AZ29" s="20">
        <v>43700115.710000001</v>
      </c>
      <c r="BA29" s="20">
        <v>43547374.880000003</v>
      </c>
      <c r="BB29" s="20">
        <v>85660145.640000001</v>
      </c>
      <c r="BC29" s="20">
        <v>67324350.299999997</v>
      </c>
      <c r="BD29" s="20"/>
      <c r="BE29" s="20"/>
      <c r="BF29" s="20"/>
      <c r="BG29" s="20"/>
      <c r="BH29" s="20"/>
      <c r="BI29" s="20"/>
      <c r="BJ29" s="20">
        <v>2329339376.9899998</v>
      </c>
      <c r="BK29" s="20">
        <v>393149480.36000001</v>
      </c>
      <c r="BL29" s="20">
        <v>9528512.6500000004</v>
      </c>
      <c r="BM29" s="20"/>
      <c r="BN29" s="20">
        <v>21772790.800000001</v>
      </c>
      <c r="BO29" s="20">
        <v>205347.7</v>
      </c>
      <c r="BP29" s="20"/>
      <c r="BQ29" s="20"/>
      <c r="BR29" s="20"/>
      <c r="BS29" s="20"/>
      <c r="BT29" s="20">
        <v>381008693.54000002</v>
      </c>
      <c r="BU29" s="20">
        <v>347438814.27999997</v>
      </c>
      <c r="BV29" s="20">
        <v>78833653.840000004</v>
      </c>
      <c r="BW29" s="20">
        <v>35868.699999999997</v>
      </c>
      <c r="BX29" s="20"/>
      <c r="BY29" s="20"/>
      <c r="BZ29" s="20">
        <v>272070422.35000002</v>
      </c>
      <c r="CA29" s="20">
        <v>271011500</v>
      </c>
      <c r="CB29" s="20">
        <v>34122854.710000001</v>
      </c>
      <c r="CC29" s="20">
        <v>7859029.6600000001</v>
      </c>
      <c r="CD29" s="20">
        <v>797336927.88999999</v>
      </c>
      <c r="CE29" s="20">
        <v>626550560.34000003</v>
      </c>
      <c r="CF29" s="20">
        <v>1532002449.0999999</v>
      </c>
      <c r="CG29" s="20">
        <v>98287370.090000004</v>
      </c>
      <c r="CH29" s="19">
        <v>370.59300000000002</v>
      </c>
      <c r="CI29" s="19">
        <v>206.60669999999999</v>
      </c>
    </row>
    <row r="30" spans="1:87" ht="14.45" customHeight="1" x14ac:dyDescent="0.25">
      <c r="A30" s="4"/>
      <c r="B30" s="2">
        <v>45617</v>
      </c>
      <c r="C30" s="1" t="s">
        <v>60</v>
      </c>
      <c r="D30" s="2">
        <v>45618</v>
      </c>
      <c r="E30" s="15">
        <f t="shared" si="0"/>
        <v>45618</v>
      </c>
      <c r="F30" s="20">
        <v>193756990.15000001</v>
      </c>
      <c r="G30" s="20">
        <v>110392116.65000001</v>
      </c>
      <c r="H30" s="20">
        <v>727721495.45000005</v>
      </c>
      <c r="I30" s="20">
        <v>0</v>
      </c>
      <c r="J30" s="20">
        <v>4673389411.9899998</v>
      </c>
      <c r="K30" s="20"/>
      <c r="L30" s="20"/>
      <c r="M30" s="20">
        <v>0</v>
      </c>
      <c r="N30" s="20">
        <v>1400000000</v>
      </c>
      <c r="O30" s="20">
        <v>0</v>
      </c>
      <c r="P30" s="20"/>
      <c r="Q30" s="20">
        <v>0</v>
      </c>
      <c r="R30" s="20">
        <v>84951270.560000002</v>
      </c>
      <c r="S30" s="20">
        <v>84951270.560000002</v>
      </c>
      <c r="T30" s="20"/>
      <c r="U30" s="20"/>
      <c r="V30" s="20"/>
      <c r="W30" s="20"/>
      <c r="X30" s="20">
        <v>1297156909.73</v>
      </c>
      <c r="Y30" s="20">
        <v>0</v>
      </c>
      <c r="Z30" s="20">
        <v>5782662258.4200001</v>
      </c>
      <c r="AA30" s="20">
        <v>195343387.21000001</v>
      </c>
      <c r="AB30" s="20">
        <v>131614190.51000001</v>
      </c>
      <c r="AC30" s="20">
        <v>37143176.030000001</v>
      </c>
      <c r="AD30" s="20">
        <v>2247225853.02</v>
      </c>
      <c r="AE30" s="20">
        <v>102581552.70999999</v>
      </c>
      <c r="AF30" s="20"/>
      <c r="AG30" s="20"/>
      <c r="AH30" s="20"/>
      <c r="AI30" s="20"/>
      <c r="AJ30" s="20">
        <v>190838307.44999999</v>
      </c>
      <c r="AK30" s="20">
        <v>96120567.480000004</v>
      </c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>
        <v>44386867.920000002</v>
      </c>
      <c r="AW30" s="20">
        <v>4920379.6399999997</v>
      </c>
      <c r="AX30" s="20">
        <v>52504875.359999999</v>
      </c>
      <c r="AY30" s="20">
        <v>42376590.609999999</v>
      </c>
      <c r="AZ30" s="20">
        <v>449354258.73000002</v>
      </c>
      <c r="BA30" s="20">
        <v>358280372.63999999</v>
      </c>
      <c r="BB30" s="20">
        <v>338069054.61000001</v>
      </c>
      <c r="BC30" s="20">
        <v>321703883.26999998</v>
      </c>
      <c r="BD30" s="20"/>
      <c r="BE30" s="20"/>
      <c r="BF30" s="20"/>
      <c r="BG30" s="20"/>
      <c r="BH30" s="20"/>
      <c r="BI30" s="20"/>
      <c r="BJ30" s="20">
        <v>3080284474.4499998</v>
      </c>
      <c r="BK30" s="20">
        <v>956290850.24000001</v>
      </c>
      <c r="BL30" s="20">
        <v>9438190.8499999996</v>
      </c>
      <c r="BM30" s="20"/>
      <c r="BN30" s="20">
        <v>20074193.300000001</v>
      </c>
      <c r="BO30" s="20">
        <v>204748.45</v>
      </c>
      <c r="BP30" s="20"/>
      <c r="BQ30" s="20"/>
      <c r="BR30" s="20"/>
      <c r="BS30" s="20"/>
      <c r="BT30" s="20">
        <v>502215125.69</v>
      </c>
      <c r="BU30" s="20">
        <v>470881068.88</v>
      </c>
      <c r="BV30" s="20">
        <v>79251736.450000003</v>
      </c>
      <c r="BW30" s="20">
        <v>453951.31</v>
      </c>
      <c r="BX30" s="20"/>
      <c r="BY30" s="20"/>
      <c r="BZ30" s="20">
        <v>720035195.92999995</v>
      </c>
      <c r="CA30" s="20">
        <v>718302585</v>
      </c>
      <c r="CB30" s="20">
        <v>27699864.030000001</v>
      </c>
      <c r="CC30" s="20">
        <v>4298222.51</v>
      </c>
      <c r="CD30" s="20">
        <v>1358714306.25</v>
      </c>
      <c r="CE30" s="20">
        <v>1194140576.1500001</v>
      </c>
      <c r="CF30" s="20">
        <v>1721570168.2</v>
      </c>
      <c r="CG30" s="20">
        <v>239072712.56</v>
      </c>
      <c r="CH30" s="19">
        <v>335.8947</v>
      </c>
      <c r="CI30" s="19">
        <v>81.708799999999997</v>
      </c>
    </row>
    <row r="31" spans="1:87" ht="14.45" customHeight="1" x14ac:dyDescent="0.25">
      <c r="A31" s="4"/>
      <c r="B31" s="2">
        <v>45618</v>
      </c>
      <c r="C31" s="1" t="s">
        <v>60</v>
      </c>
      <c r="D31" s="2">
        <v>45619</v>
      </c>
      <c r="E31" s="15">
        <f t="shared" si="0"/>
        <v>45619</v>
      </c>
      <c r="F31" s="20">
        <v>227489790.36000001</v>
      </c>
      <c r="G31" s="20">
        <v>114269363.76000001</v>
      </c>
      <c r="H31" s="20">
        <v>310644008.98000002</v>
      </c>
      <c r="I31" s="20">
        <v>0</v>
      </c>
      <c r="J31" s="20">
        <v>4683634230.29</v>
      </c>
      <c r="K31" s="20"/>
      <c r="L31" s="20"/>
      <c r="M31" s="20">
        <v>0</v>
      </c>
      <c r="N31" s="20">
        <v>1452000000</v>
      </c>
      <c r="O31" s="20">
        <v>0</v>
      </c>
      <c r="P31" s="20"/>
      <c r="Q31" s="20">
        <v>0</v>
      </c>
      <c r="R31" s="20">
        <v>85018608.359999999</v>
      </c>
      <c r="S31" s="20">
        <v>85018608.359999999</v>
      </c>
      <c r="T31" s="20"/>
      <c r="U31" s="20"/>
      <c r="V31" s="20"/>
      <c r="W31" s="20"/>
      <c r="X31" s="20">
        <v>1297156909.73</v>
      </c>
      <c r="Y31" s="20">
        <v>0</v>
      </c>
      <c r="Z31" s="20">
        <v>5461629728.2600002</v>
      </c>
      <c r="AA31" s="20">
        <v>199287972.12</v>
      </c>
      <c r="AB31" s="20">
        <v>130566075.02</v>
      </c>
      <c r="AC31" s="20">
        <v>35557279.149999999</v>
      </c>
      <c r="AD31" s="20">
        <v>2158813431.4899998</v>
      </c>
      <c r="AE31" s="20">
        <v>101550753.47</v>
      </c>
      <c r="AF31" s="20"/>
      <c r="AG31" s="20"/>
      <c r="AH31" s="20"/>
      <c r="AI31" s="20"/>
      <c r="AJ31" s="20">
        <v>190901786.27000001</v>
      </c>
      <c r="AK31" s="20">
        <v>95944227.090000004</v>
      </c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>
        <v>40264278.469999999</v>
      </c>
      <c r="AW31" s="20">
        <v>4924279.8499999996</v>
      </c>
      <c r="AX31" s="20">
        <v>100030603.41</v>
      </c>
      <c r="AY31" s="20">
        <v>85900126.75</v>
      </c>
      <c r="AZ31" s="20">
        <v>364323266.06999999</v>
      </c>
      <c r="BA31" s="20">
        <v>358564368.54000002</v>
      </c>
      <c r="BB31" s="20">
        <v>186638113.49000001</v>
      </c>
      <c r="BC31" s="20">
        <v>171746086.13</v>
      </c>
      <c r="BD31" s="20"/>
      <c r="BE31" s="20"/>
      <c r="BF31" s="20"/>
      <c r="BG31" s="20"/>
      <c r="BH31" s="20"/>
      <c r="BI31" s="20"/>
      <c r="BJ31" s="20">
        <v>2784486109.5599999</v>
      </c>
      <c r="BK31" s="20">
        <v>847348937.33000004</v>
      </c>
      <c r="BL31" s="20">
        <v>9252900.0399999991</v>
      </c>
      <c r="BM31" s="20"/>
      <c r="BN31" s="20">
        <v>19927117.390000001</v>
      </c>
      <c r="BO31" s="20">
        <v>204289.73</v>
      </c>
      <c r="BP31" s="20"/>
      <c r="BQ31" s="20"/>
      <c r="BR31" s="20"/>
      <c r="BS31" s="20"/>
      <c r="BT31" s="20">
        <v>627688670.25999999</v>
      </c>
      <c r="BU31" s="20">
        <v>528829517.33999997</v>
      </c>
      <c r="BV31" s="20">
        <v>62740549.829999998</v>
      </c>
      <c r="BW31" s="20">
        <v>351333.95</v>
      </c>
      <c r="BX31" s="20"/>
      <c r="BY31" s="20"/>
      <c r="BZ31" s="20">
        <v>532286132.56999999</v>
      </c>
      <c r="CA31" s="20">
        <v>528381393.81999999</v>
      </c>
      <c r="CB31" s="20">
        <v>35612263.350000001</v>
      </c>
      <c r="CC31" s="20">
        <v>10605132.890000001</v>
      </c>
      <c r="CD31" s="20">
        <v>1287507633.4400001</v>
      </c>
      <c r="CE31" s="20">
        <v>1068371667.73</v>
      </c>
      <c r="CF31" s="20">
        <v>1496978476.1199999</v>
      </c>
      <c r="CG31" s="20">
        <v>211837234.33000001</v>
      </c>
      <c r="CH31" s="19">
        <v>364.84359999999998</v>
      </c>
      <c r="CI31" s="19">
        <v>94.075999999999993</v>
      </c>
    </row>
    <row r="32" spans="1:87" ht="14.45" customHeight="1" x14ac:dyDescent="0.25">
      <c r="A32" s="4"/>
      <c r="B32" s="2">
        <v>45621</v>
      </c>
      <c r="C32" s="1" t="s">
        <v>60</v>
      </c>
      <c r="D32" s="2">
        <v>45622</v>
      </c>
      <c r="E32" s="15">
        <f t="shared" si="0"/>
        <v>45622</v>
      </c>
      <c r="F32" s="20">
        <v>219528415.93000001</v>
      </c>
      <c r="G32" s="20">
        <v>121710777.73</v>
      </c>
      <c r="H32" s="20">
        <v>607302866.64999998</v>
      </c>
      <c r="I32" s="20">
        <v>0</v>
      </c>
      <c r="J32" s="20">
        <v>4840507114.6999998</v>
      </c>
      <c r="K32" s="20"/>
      <c r="L32" s="20"/>
      <c r="M32" s="20">
        <v>0</v>
      </c>
      <c r="N32" s="20">
        <v>1089000000</v>
      </c>
      <c r="O32" s="20">
        <v>0</v>
      </c>
      <c r="P32" s="20"/>
      <c r="Q32" s="20">
        <v>0</v>
      </c>
      <c r="R32" s="20">
        <v>85087181.719999999</v>
      </c>
      <c r="S32" s="20">
        <v>85087181.719999999</v>
      </c>
      <c r="T32" s="20"/>
      <c r="U32" s="20"/>
      <c r="V32" s="20"/>
      <c r="W32" s="20"/>
      <c r="X32" s="20">
        <v>1297156909.73</v>
      </c>
      <c r="Y32" s="20">
        <v>0</v>
      </c>
      <c r="Z32" s="20">
        <v>5544268669.2700005</v>
      </c>
      <c r="AA32" s="20">
        <v>206797959.44999999</v>
      </c>
      <c r="AB32" s="20">
        <v>132603241.43000001</v>
      </c>
      <c r="AC32" s="20">
        <v>35257062.140000001</v>
      </c>
      <c r="AD32" s="20">
        <v>2176065581.0300002</v>
      </c>
      <c r="AE32" s="20">
        <v>101532304.8</v>
      </c>
      <c r="AF32" s="20"/>
      <c r="AG32" s="20"/>
      <c r="AH32" s="20"/>
      <c r="AI32" s="20"/>
      <c r="AJ32" s="20">
        <v>175055745.18000001</v>
      </c>
      <c r="AK32" s="20">
        <v>74439548.390000001</v>
      </c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>
        <v>110098823.28</v>
      </c>
      <c r="AW32" s="20">
        <v>5851661.75</v>
      </c>
      <c r="AX32" s="20">
        <v>53051878.130000003</v>
      </c>
      <c r="AY32" s="20">
        <v>44458282.25</v>
      </c>
      <c r="AZ32" s="20">
        <v>46489964.700000003</v>
      </c>
      <c r="BA32" s="20">
        <v>43341879.729999997</v>
      </c>
      <c r="BB32" s="20">
        <v>91479488.510000005</v>
      </c>
      <c r="BC32" s="20">
        <v>77008633.930000007</v>
      </c>
      <c r="BD32" s="20"/>
      <c r="BE32" s="20"/>
      <c r="BF32" s="20"/>
      <c r="BG32" s="20"/>
      <c r="BH32" s="20"/>
      <c r="BI32" s="20"/>
      <c r="BJ32" s="20">
        <v>2401505118.8499999</v>
      </c>
      <c r="BK32" s="20">
        <v>372121284.19</v>
      </c>
      <c r="BL32" s="20">
        <v>10358494.57</v>
      </c>
      <c r="BM32" s="20"/>
      <c r="BN32" s="20">
        <v>21037075.120000001</v>
      </c>
      <c r="BO32" s="20">
        <v>202065.69</v>
      </c>
      <c r="BP32" s="20"/>
      <c r="BQ32" s="20"/>
      <c r="BR32" s="20"/>
      <c r="BS32" s="20"/>
      <c r="BT32" s="20">
        <v>440168522.37</v>
      </c>
      <c r="BU32" s="20">
        <v>385182787.05000001</v>
      </c>
      <c r="BV32" s="20">
        <v>67534246.180000007</v>
      </c>
      <c r="BW32" s="20">
        <v>351617.33</v>
      </c>
      <c r="BX32" s="20"/>
      <c r="BY32" s="20"/>
      <c r="BZ32" s="20">
        <v>189432571.78999999</v>
      </c>
      <c r="CA32" s="20">
        <v>187610250</v>
      </c>
      <c r="CB32" s="20">
        <v>35310330.109999999</v>
      </c>
      <c r="CC32" s="20">
        <v>8558414.7799999993</v>
      </c>
      <c r="CD32" s="20">
        <v>763841240.13999999</v>
      </c>
      <c r="CE32" s="20">
        <v>581905134.85000002</v>
      </c>
      <c r="CF32" s="20">
        <v>1637663878.71</v>
      </c>
      <c r="CG32" s="20">
        <v>93030321.049999997</v>
      </c>
      <c r="CH32" s="19">
        <v>338.54739999999998</v>
      </c>
      <c r="CI32" s="19">
        <v>222.29089999999999</v>
      </c>
    </row>
    <row r="33" spans="1:87" ht="14.45" customHeight="1" x14ac:dyDescent="0.25">
      <c r="A33" s="4"/>
      <c r="B33" s="2">
        <v>45622</v>
      </c>
      <c r="C33" s="1" t="s">
        <v>60</v>
      </c>
      <c r="D33" s="2">
        <v>45623</v>
      </c>
      <c r="E33" s="15">
        <f t="shared" si="0"/>
        <v>45623</v>
      </c>
      <c r="F33" s="20">
        <v>250650216.25</v>
      </c>
      <c r="G33" s="20">
        <v>142150611.84999999</v>
      </c>
      <c r="H33" s="20">
        <v>554756480.88999999</v>
      </c>
      <c r="I33" s="20">
        <v>0</v>
      </c>
      <c r="J33" s="20">
        <v>4856975219.6000004</v>
      </c>
      <c r="K33" s="20"/>
      <c r="L33" s="20"/>
      <c r="M33" s="20">
        <v>0</v>
      </c>
      <c r="N33" s="20">
        <v>1892000000</v>
      </c>
      <c r="O33" s="20">
        <v>0</v>
      </c>
      <c r="P33" s="20"/>
      <c r="Q33" s="20">
        <v>0</v>
      </c>
      <c r="R33" s="20">
        <v>85333057.359999999</v>
      </c>
      <c r="S33" s="20">
        <v>85333057.359999999</v>
      </c>
      <c r="T33" s="20"/>
      <c r="U33" s="20"/>
      <c r="V33" s="20"/>
      <c r="W33" s="20"/>
      <c r="X33" s="20">
        <v>1297156909.73</v>
      </c>
      <c r="Y33" s="20">
        <v>0</v>
      </c>
      <c r="Z33" s="20">
        <v>6342558064.3699999</v>
      </c>
      <c r="AA33" s="20">
        <v>227483669.21000001</v>
      </c>
      <c r="AB33" s="20">
        <v>131882546.86</v>
      </c>
      <c r="AC33" s="20">
        <v>35901925.950000003</v>
      </c>
      <c r="AD33" s="20">
        <v>2457161668.2399998</v>
      </c>
      <c r="AE33" s="20">
        <v>103165763.97</v>
      </c>
      <c r="AF33" s="20"/>
      <c r="AG33" s="20"/>
      <c r="AH33" s="20"/>
      <c r="AI33" s="20"/>
      <c r="AJ33" s="20">
        <v>328958849.74000001</v>
      </c>
      <c r="AK33" s="20">
        <v>75164691.200000003</v>
      </c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>
        <v>110772175.18000001</v>
      </c>
      <c r="AW33" s="20">
        <v>5868571.2400000002</v>
      </c>
      <c r="AX33" s="20">
        <v>50678916.590000004</v>
      </c>
      <c r="AY33" s="20">
        <v>40720009.130000003</v>
      </c>
      <c r="AZ33" s="20">
        <v>87250132.129999995</v>
      </c>
      <c r="BA33" s="20">
        <v>86956004.040000007</v>
      </c>
      <c r="BB33" s="20">
        <v>69717613.530000001</v>
      </c>
      <c r="BC33" s="20">
        <v>56190901.689999998</v>
      </c>
      <c r="BD33" s="20"/>
      <c r="BE33" s="20"/>
      <c r="BF33" s="20"/>
      <c r="BG33" s="20"/>
      <c r="BH33" s="20"/>
      <c r="BI33" s="20"/>
      <c r="BJ33" s="20">
        <v>2982542740.0100002</v>
      </c>
      <c r="BK33" s="20">
        <v>394167988.01999998</v>
      </c>
      <c r="BL33" s="20">
        <v>10341335.9</v>
      </c>
      <c r="BM33" s="20"/>
      <c r="BN33" s="20">
        <v>21786043.949999999</v>
      </c>
      <c r="BO33" s="20">
        <v>204324.51</v>
      </c>
      <c r="BP33" s="20"/>
      <c r="BQ33" s="20"/>
      <c r="BR33" s="20"/>
      <c r="BS33" s="20"/>
      <c r="BT33" s="20">
        <v>408889878.63999999</v>
      </c>
      <c r="BU33" s="20">
        <v>367932142.12</v>
      </c>
      <c r="BV33" s="20">
        <v>69749715.439999998</v>
      </c>
      <c r="BW33" s="20">
        <v>352633.39</v>
      </c>
      <c r="BX33" s="20">
        <v>70506150</v>
      </c>
      <c r="BY33" s="20"/>
      <c r="BZ33" s="20">
        <v>232452329.37</v>
      </c>
      <c r="CA33" s="20">
        <v>231982050</v>
      </c>
      <c r="CB33" s="20">
        <v>27523775.309999999</v>
      </c>
      <c r="CC33" s="20">
        <v>3326645.43</v>
      </c>
      <c r="CD33" s="20">
        <v>841249228.61000001</v>
      </c>
      <c r="CE33" s="20">
        <v>603797795.45000005</v>
      </c>
      <c r="CF33" s="20">
        <v>2141293511.4000001</v>
      </c>
      <c r="CG33" s="20">
        <v>98541997</v>
      </c>
      <c r="CH33" s="19">
        <v>296.2022</v>
      </c>
      <c r="CI33" s="19">
        <v>230.84950000000001</v>
      </c>
    </row>
    <row r="34" spans="1:87" ht="14.45" customHeight="1" x14ac:dyDescent="0.25">
      <c r="A34" s="4"/>
      <c r="B34" s="2">
        <v>45623</v>
      </c>
      <c r="C34" s="1" t="s">
        <v>60</v>
      </c>
      <c r="D34" s="2">
        <v>45624</v>
      </c>
      <c r="E34" s="15">
        <f t="shared" si="0"/>
        <v>45624</v>
      </c>
      <c r="F34" s="20">
        <v>241244651.27000001</v>
      </c>
      <c r="G34" s="20">
        <v>148712254.66999999</v>
      </c>
      <c r="H34" s="20">
        <v>566844222.10000002</v>
      </c>
      <c r="I34" s="20">
        <v>0</v>
      </c>
      <c r="J34" s="20">
        <v>5039140936.4099998</v>
      </c>
      <c r="K34" s="20"/>
      <c r="L34" s="20"/>
      <c r="M34" s="20">
        <v>0</v>
      </c>
      <c r="N34" s="20">
        <v>1746000000</v>
      </c>
      <c r="O34" s="20">
        <v>0</v>
      </c>
      <c r="P34" s="20"/>
      <c r="Q34" s="20">
        <v>0</v>
      </c>
      <c r="R34" s="20">
        <v>85466497.409999996</v>
      </c>
      <c r="S34" s="20">
        <v>85466497.409999996</v>
      </c>
      <c r="T34" s="20"/>
      <c r="U34" s="20"/>
      <c r="V34" s="20"/>
      <c r="W34" s="20"/>
      <c r="X34" s="20">
        <v>1297156909.73</v>
      </c>
      <c r="Y34" s="20">
        <v>0</v>
      </c>
      <c r="Z34" s="20">
        <v>6381539397.46</v>
      </c>
      <c r="AA34" s="20">
        <v>234178752.08000001</v>
      </c>
      <c r="AB34" s="20">
        <v>131560797.56</v>
      </c>
      <c r="AC34" s="20">
        <v>36031828.289999999</v>
      </c>
      <c r="AD34" s="20">
        <v>2459712610.7399998</v>
      </c>
      <c r="AE34" s="20">
        <v>101890854.61</v>
      </c>
      <c r="AF34" s="20"/>
      <c r="AG34" s="20"/>
      <c r="AH34" s="20"/>
      <c r="AI34" s="20"/>
      <c r="AJ34" s="20">
        <v>179616936.12</v>
      </c>
      <c r="AK34" s="20">
        <v>75484201.75</v>
      </c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>
        <v>135422339.28999999</v>
      </c>
      <c r="AW34" s="20">
        <v>29820125.68</v>
      </c>
      <c r="AX34" s="20">
        <v>51103531.450000003</v>
      </c>
      <c r="AY34" s="20">
        <v>41739539.119999997</v>
      </c>
      <c r="AZ34" s="20">
        <v>87388541.370000005</v>
      </c>
      <c r="BA34" s="20">
        <v>87205494.060000002</v>
      </c>
      <c r="BB34" s="20">
        <v>103358149.03</v>
      </c>
      <c r="BC34" s="20">
        <v>91212836.379999995</v>
      </c>
      <c r="BD34" s="20"/>
      <c r="BE34" s="20"/>
      <c r="BF34" s="20"/>
      <c r="BG34" s="20"/>
      <c r="BH34" s="20"/>
      <c r="BI34" s="20"/>
      <c r="BJ34" s="20">
        <v>2888039551.5</v>
      </c>
      <c r="BK34" s="20">
        <v>453568264.88999999</v>
      </c>
      <c r="BL34" s="20">
        <v>10259544.5</v>
      </c>
      <c r="BM34" s="20"/>
      <c r="BN34" s="20">
        <v>29239048.960000001</v>
      </c>
      <c r="BO34" s="20">
        <v>205307.28</v>
      </c>
      <c r="BP34" s="20"/>
      <c r="BQ34" s="20"/>
      <c r="BR34" s="20"/>
      <c r="BS34" s="20"/>
      <c r="BT34" s="20">
        <v>452910752.81999999</v>
      </c>
      <c r="BU34" s="20">
        <v>423927238.50999999</v>
      </c>
      <c r="BV34" s="20">
        <v>41236127.07</v>
      </c>
      <c r="BW34" s="20">
        <v>353184.82</v>
      </c>
      <c r="BX34" s="20">
        <v>289284745.83999997</v>
      </c>
      <c r="BY34" s="20"/>
      <c r="BZ34" s="20">
        <v>191899805.46000001</v>
      </c>
      <c r="CA34" s="20">
        <v>191123550</v>
      </c>
      <c r="CB34" s="20">
        <v>27911405.550000001</v>
      </c>
      <c r="CC34" s="20">
        <v>3982538.52</v>
      </c>
      <c r="CD34" s="20">
        <v>1042741430.2</v>
      </c>
      <c r="CE34" s="20">
        <v>619591819.13</v>
      </c>
      <c r="CF34" s="20">
        <v>1845298121.3</v>
      </c>
      <c r="CG34" s="20">
        <v>113392066.22</v>
      </c>
      <c r="CH34" s="19">
        <v>345.827</v>
      </c>
      <c r="CI34" s="19">
        <v>206.5213</v>
      </c>
    </row>
    <row r="35" spans="1:87" ht="14.45" customHeight="1" x14ac:dyDescent="0.25">
      <c r="A35" s="4"/>
      <c r="B35" s="2">
        <v>45624</v>
      </c>
      <c r="C35" s="1" t="s">
        <v>60</v>
      </c>
      <c r="D35" s="2">
        <v>45625</v>
      </c>
      <c r="E35" s="15">
        <f t="shared" si="0"/>
        <v>45625</v>
      </c>
      <c r="F35" s="20">
        <v>258287642.75</v>
      </c>
      <c r="G35" s="20">
        <v>133936264.05</v>
      </c>
      <c r="H35" s="20">
        <v>543510036.38</v>
      </c>
      <c r="I35" s="20">
        <v>0</v>
      </c>
      <c r="J35" s="20">
        <v>5130037659.71</v>
      </c>
      <c r="K35" s="20"/>
      <c r="L35" s="20"/>
      <c r="M35" s="20">
        <v>0</v>
      </c>
      <c r="N35" s="20">
        <v>2343000000</v>
      </c>
      <c r="O35" s="20">
        <v>0</v>
      </c>
      <c r="P35" s="20"/>
      <c r="Q35" s="20">
        <v>0</v>
      </c>
      <c r="R35" s="20">
        <v>85667275.260000005</v>
      </c>
      <c r="S35" s="20">
        <v>85667275.260000005</v>
      </c>
      <c r="T35" s="20"/>
      <c r="U35" s="20"/>
      <c r="V35" s="20"/>
      <c r="W35" s="20"/>
      <c r="X35" s="20">
        <v>1297156909.73</v>
      </c>
      <c r="Y35" s="20">
        <v>0</v>
      </c>
      <c r="Z35" s="20">
        <v>7063345704.3699999</v>
      </c>
      <c r="AA35" s="20">
        <v>219603539.31</v>
      </c>
      <c r="AB35" s="20">
        <v>132172059.29000001</v>
      </c>
      <c r="AC35" s="20">
        <v>35904507.729999997</v>
      </c>
      <c r="AD35" s="20">
        <v>2673092829.6900001</v>
      </c>
      <c r="AE35" s="20">
        <v>102591461.92</v>
      </c>
      <c r="AF35" s="20"/>
      <c r="AG35" s="20"/>
      <c r="AH35" s="20"/>
      <c r="AI35" s="20"/>
      <c r="AJ35" s="20">
        <v>179570780.66999999</v>
      </c>
      <c r="AK35" s="20">
        <v>75685403.829999998</v>
      </c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>
        <v>129834504.41</v>
      </c>
      <c r="AW35" s="20">
        <v>29899322.16</v>
      </c>
      <c r="AX35" s="20">
        <v>54304308.880000003</v>
      </c>
      <c r="AY35" s="20">
        <v>40442170.590000004</v>
      </c>
      <c r="AZ35" s="20">
        <v>1038966668.79</v>
      </c>
      <c r="BA35" s="20">
        <v>564373116.89999998</v>
      </c>
      <c r="BB35" s="20">
        <v>65716228.609999999</v>
      </c>
      <c r="BC35" s="20">
        <v>54147001.890000001</v>
      </c>
      <c r="BD35" s="20"/>
      <c r="BE35" s="20"/>
      <c r="BF35" s="20"/>
      <c r="BG35" s="20"/>
      <c r="BH35" s="20"/>
      <c r="BI35" s="20"/>
      <c r="BJ35" s="20">
        <v>4010981365.4000001</v>
      </c>
      <c r="BK35" s="20">
        <v>892168109.13999999</v>
      </c>
      <c r="BL35" s="20">
        <v>10108181.26</v>
      </c>
      <c r="BM35" s="20"/>
      <c r="BN35" s="20">
        <v>29409360.370000001</v>
      </c>
      <c r="BO35" s="20">
        <v>205867.99</v>
      </c>
      <c r="BP35" s="20"/>
      <c r="BQ35" s="20"/>
      <c r="BR35" s="20"/>
      <c r="BS35" s="20"/>
      <c r="BT35" s="20">
        <v>530214381.14999998</v>
      </c>
      <c r="BU35" s="20">
        <v>504647842.18000001</v>
      </c>
      <c r="BV35" s="20">
        <v>41236956.780000001</v>
      </c>
      <c r="BW35" s="20">
        <v>354014.53</v>
      </c>
      <c r="BX35" s="20">
        <v>289284745.83999997</v>
      </c>
      <c r="BY35" s="20"/>
      <c r="BZ35" s="20">
        <v>1040061203.91</v>
      </c>
      <c r="CA35" s="20">
        <v>561854800</v>
      </c>
      <c r="CB35" s="20">
        <v>25917300.329999998</v>
      </c>
      <c r="CC35" s="20">
        <v>3077117.33</v>
      </c>
      <c r="CD35" s="20">
        <v>1966232129.6400001</v>
      </c>
      <c r="CE35" s="20">
        <v>1070139642.03</v>
      </c>
      <c r="CF35" s="20">
        <v>2044749235.76</v>
      </c>
      <c r="CG35" s="20">
        <v>223042027.28</v>
      </c>
      <c r="CH35" s="19">
        <v>345.43819999999999</v>
      </c>
      <c r="CI35" s="19">
        <v>98.458399999999997</v>
      </c>
    </row>
    <row r="36" spans="1:87" ht="14.45" customHeight="1" x14ac:dyDescent="0.25">
      <c r="A36" s="4"/>
      <c r="B36" s="2">
        <v>45625</v>
      </c>
      <c r="C36" s="1" t="s">
        <v>60</v>
      </c>
      <c r="D36" s="2">
        <v>45626</v>
      </c>
      <c r="E36" s="15">
        <f t="shared" si="0"/>
        <v>45626</v>
      </c>
      <c r="F36" s="20">
        <v>223601693.31999999</v>
      </c>
      <c r="G36" s="20">
        <v>130601488.81999999</v>
      </c>
      <c r="H36" s="20">
        <v>474585440.62</v>
      </c>
      <c r="I36" s="20">
        <v>0</v>
      </c>
      <c r="J36" s="20">
        <v>5260146172.0100002</v>
      </c>
      <c r="K36" s="20"/>
      <c r="L36" s="20"/>
      <c r="M36" s="20">
        <v>0</v>
      </c>
      <c r="N36" s="20">
        <v>1672000000</v>
      </c>
      <c r="O36" s="20">
        <v>0</v>
      </c>
      <c r="P36" s="20"/>
      <c r="Q36" s="20">
        <v>0</v>
      </c>
      <c r="R36" s="20">
        <v>85656155.260000005</v>
      </c>
      <c r="S36" s="20">
        <v>85656155.260000005</v>
      </c>
      <c r="T36" s="20"/>
      <c r="U36" s="20"/>
      <c r="V36" s="20"/>
      <c r="W36" s="20"/>
      <c r="X36" s="20">
        <v>1297156909.73</v>
      </c>
      <c r="Y36" s="20">
        <v>0</v>
      </c>
      <c r="Z36" s="20">
        <v>6418832551.4799995</v>
      </c>
      <c r="AA36" s="20">
        <v>216257644.08000001</v>
      </c>
      <c r="AB36" s="20">
        <v>136533528.36000001</v>
      </c>
      <c r="AC36" s="20">
        <v>38590845.149999999</v>
      </c>
      <c r="AD36" s="20">
        <v>2487982317.1599998</v>
      </c>
      <c r="AE36" s="20">
        <v>104812603.63</v>
      </c>
      <c r="AF36" s="20"/>
      <c r="AG36" s="20"/>
      <c r="AH36" s="20"/>
      <c r="AI36" s="20"/>
      <c r="AJ36" s="20">
        <v>167939505.43000001</v>
      </c>
      <c r="AK36" s="20">
        <v>75770878.180000007</v>
      </c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>
        <v>128548778.75</v>
      </c>
      <c r="AW36" s="20">
        <v>29582533.739999998</v>
      </c>
      <c r="AX36" s="20">
        <v>87184892.700000003</v>
      </c>
      <c r="AY36" s="20">
        <v>74102032.530000001</v>
      </c>
      <c r="AZ36" s="20">
        <v>88036948.519999996</v>
      </c>
      <c r="BA36" s="20">
        <v>87849907.620000005</v>
      </c>
      <c r="BB36" s="20">
        <v>164315882.55000001</v>
      </c>
      <c r="BC36" s="20">
        <v>152852062.61000001</v>
      </c>
      <c r="BD36" s="20"/>
      <c r="BE36" s="20"/>
      <c r="BF36" s="20"/>
      <c r="BG36" s="20"/>
      <c r="BH36" s="20"/>
      <c r="BI36" s="20"/>
      <c r="BJ36" s="20">
        <v>2994776584.2800002</v>
      </c>
      <c r="BK36" s="20">
        <v>552686733.33000004</v>
      </c>
      <c r="BL36" s="20">
        <v>9887600.7100000009</v>
      </c>
      <c r="BM36" s="20"/>
      <c r="BN36" s="20">
        <v>32694449.739999998</v>
      </c>
      <c r="BO36" s="20">
        <v>206154.22</v>
      </c>
      <c r="BP36" s="20"/>
      <c r="BQ36" s="20"/>
      <c r="BR36" s="20"/>
      <c r="BS36" s="20"/>
      <c r="BT36" s="20">
        <v>574775858.96000004</v>
      </c>
      <c r="BU36" s="20">
        <v>476598279.87</v>
      </c>
      <c r="BV36" s="20">
        <v>52530870.600000001</v>
      </c>
      <c r="BW36" s="20">
        <v>456628.18</v>
      </c>
      <c r="BX36" s="20">
        <v>289284745.83999997</v>
      </c>
      <c r="BY36" s="20"/>
      <c r="BZ36" s="20">
        <v>274905400</v>
      </c>
      <c r="CA36" s="20">
        <v>274905400</v>
      </c>
      <c r="CB36" s="20">
        <v>30807360.850000001</v>
      </c>
      <c r="CC36" s="20">
        <v>2913211.83</v>
      </c>
      <c r="CD36" s="20">
        <v>1264886286.7</v>
      </c>
      <c r="CE36" s="20">
        <v>755079674.10000002</v>
      </c>
      <c r="CF36" s="20">
        <v>1729890297.5799999</v>
      </c>
      <c r="CG36" s="20">
        <v>138171683.33000001</v>
      </c>
      <c r="CH36" s="19">
        <v>371.05430000000001</v>
      </c>
      <c r="CI36" s="19">
        <v>156.5137</v>
      </c>
    </row>
    <row r="37" spans="1:87" ht="14.45" customHeight="1" x14ac:dyDescent="0.25">
      <c r="A37" s="4"/>
      <c r="B37" s="2">
        <v>45626</v>
      </c>
      <c r="C37" s="1" t="s">
        <v>61</v>
      </c>
      <c r="D37" s="2"/>
      <c r="E37" s="15" t="str">
        <f t="shared" si="0"/>
        <v>01.12.2024</v>
      </c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19">
        <v>367.98480000000001</v>
      </c>
      <c r="CI37" s="19">
        <v>175.67670000000001</v>
      </c>
    </row>
    <row r="60" spans="56:56" x14ac:dyDescent="0.25">
      <c r="BD60" s="20"/>
    </row>
  </sheetData>
  <mergeCells count="45">
    <mergeCell ref="CF11:CG12"/>
    <mergeCell ref="CD12:CE12"/>
    <mergeCell ref="BH12:BI12"/>
    <mergeCell ref="BJ12:BK12"/>
    <mergeCell ref="BL12:BM12"/>
    <mergeCell ref="BN12:BO12"/>
    <mergeCell ref="BP12:BQ12"/>
    <mergeCell ref="BR12:BS12"/>
    <mergeCell ref="BT12:BU12"/>
    <mergeCell ref="BV12:BW12"/>
    <mergeCell ref="BX12:BY12"/>
    <mergeCell ref="BZ12:CA12"/>
    <mergeCell ref="CB12:CC12"/>
    <mergeCell ref="Z12:AA12"/>
    <mergeCell ref="AB12:AC12"/>
    <mergeCell ref="AD12:AE12"/>
    <mergeCell ref="AF12:AG12"/>
    <mergeCell ref="BF12:BG12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BD12:BE12"/>
    <mergeCell ref="CH11:CI12"/>
    <mergeCell ref="E11:E13"/>
    <mergeCell ref="F11:AA11"/>
    <mergeCell ref="AB11:BK11"/>
    <mergeCell ref="BL11:CE11"/>
    <mergeCell ref="F12:G12"/>
    <mergeCell ref="H12:I12"/>
    <mergeCell ref="J12:K12"/>
    <mergeCell ref="AH12:AI12"/>
    <mergeCell ref="L12:M12"/>
    <mergeCell ref="N12:O12"/>
    <mergeCell ref="P12:Q12"/>
    <mergeCell ref="R12:S12"/>
    <mergeCell ref="T12:U12"/>
    <mergeCell ref="V12:W12"/>
    <mergeCell ref="X12:Y12"/>
  </mergeCells>
  <conditionalFormatting sqref="BD60">
    <cfRule type="expression" dxfId="1" priority="2">
      <formula>$C60="1"</formula>
    </cfRule>
  </conditionalFormatting>
  <conditionalFormatting sqref="E15:CI37">
    <cfRule type="expression" dxfId="0" priority="1">
      <formula>$C15="1"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2022-03-30T12:07:52Z</dcterms:created>
  <dcterms:modified xsi:type="dcterms:W3CDTF">2024-12-09T09:38:16Z</dcterms:modified>
</cp:coreProperties>
</file>