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0" yWindow="1920" windowWidth="17280" windowHeight="10050" firstSheet="1" activeTab="1"/>
  </bookViews>
  <sheets>
    <sheet name="G2TempSheet" sheetId="2" state="veryHidden" r:id="rId1"/>
    <sheet name="Лист1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Range">Лист1!$A$15:$CI$36</definedName>
    <definedName name="CLSInSimple_DAT" hidden="1">G2TempSheet!$C$5</definedName>
    <definedName name="CLSInSimple_ID_OPER" hidden="1">G2TempSheet!$H$5</definedName>
    <definedName name="CLSInSimple_ID_REPORT" hidden="1">G2TempSheet!$B$5</definedName>
    <definedName name="CLSInSimple_IS_AUTO" hidden="1">G2TempSheet!$F$5</definedName>
    <definedName name="CLSInSimple_IS_DET" hidden="1">G2TempSheet!$G$5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XLR_VERSION" hidden="1">G2TempSheet!$A$1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 l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9" i="1" l="1"/>
  <c r="E8" i="1"/>
  <c r="F2" i="1"/>
  <c r="E3" i="1"/>
  <c r="E2" i="1"/>
  <c r="E1" i="1"/>
  <c r="F1" i="1" s="1"/>
  <c r="E6" i="1" l="1"/>
  <c r="E36" i="1"/>
</calcChain>
</file>

<file path=xl/sharedStrings.xml><?xml version="1.0" encoding="utf-8"?>
<sst xmlns="http://schemas.openxmlformats.org/spreadsheetml/2006/main" count="165" uniqueCount="64">
  <si>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</si>
  <si>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</si>
  <si>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</si>
  <si>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</si>
  <si>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</si>
  <si>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</si>
  <si>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</si>
  <si>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</si>
  <si>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</si>
  <si>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</si>
  <si>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</si>
  <si>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</si>
  <si>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</si>
  <si>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</si>
  <si>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</si>
  <si>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</si>
  <si>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</si>
  <si>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</si>
  <si>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</si>
  <si>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</si>
  <si>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</si>
  <si>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</si>
  <si>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</si>
  <si>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</si>
  <si>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</si>
  <si>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</si>
  <si>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</si>
  <si>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</si>
  <si>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</si>
  <si>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</si>
  <si>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</si>
  <si>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</si>
  <si>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</si>
  <si>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</si>
  <si>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</si>
  <si>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</si>
  <si>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</si>
  <si>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</si>
  <si>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</si>
  <si>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</si>
  <si>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</si>
  <si>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</si>
  <si>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</si>
  <si>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</si>
  <si>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</si>
  <si>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</si>
  <si>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(тис.грн.)</t>
  </si>
  <si>
    <t>МФО</t>
  </si>
  <si>
    <t>Коефіцієнт покриття ліквідністю (LCR)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</si>
  <si>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</si>
  <si>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</si>
  <si>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</si>
  <si>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ITOG {Ознака iтогу} 50 </t>
  </si>
  <si>
    <t>SRC_DOP_20X 34000 RN_VALUE_INDEX ID_RN_VALUE_INDEX_SQ T100 {} SRC_MAIN 30067 RN_DATA_6K ID_RN_DATA_6K_SQ {} {} SRC_XTOTAL 30067 RN_DATA_6K ID_RN_DATA_6K_SQ {} {}</t>
  </si>
  <si>
    <t>ITOG;DATE_ID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</si>
  <si>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</si>
  <si>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</si>
  <si>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</si>
  <si>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</si>
  <si>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</si>
  <si>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</t>
  </si>
  <si>
    <t>1</t>
  </si>
  <si>
    <t>CLSInSimple:</t>
  </si>
  <si>
    <t>CLSLocation: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</si>
</sst>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,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trike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0" fillId="0" borderId="0"/>
    <xf numFmtId="0" fontId="11" fillId="0" borderId="0"/>
  </cellStyleXfs>
  <cellXfs count="48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/>
    <xf numFmtId="0" fontId="0" fillId="0" borderId="0" xfId="0"/>
    <xf numFmtId="0" fontId="1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14" fontId="13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4" fillId="0" borderId="1" xfId="0" applyNumberFormat="1" applyFont="1" applyBorder="1"/>
    <xf numFmtId="165" fontId="13" fillId="0" borderId="1" xfId="0" applyNumberFormat="1" applyFont="1" applyBorder="1" applyAlignment="1">
      <alignment horizontal="right"/>
    </xf>
    <xf numFmtId="0" fontId="0" fillId="0" borderId="0" xfId="0" quotePrefix="1"/>
    <xf numFmtId="14" fontId="0" fillId="0" borderId="0" xfId="0" applyNumberForma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workbookViewId="0"/>
  </sheetViews>
  <sheetFormatPr defaultRowHeight="15" x14ac:dyDescent="0.25"/>
  <sheetData>
    <row r="1" spans="1:18" ht="14.45" x14ac:dyDescent="0.3">
      <c r="A1" s="21" t="s">
        <v>49</v>
      </c>
    </row>
    <row r="4" spans="1:18" x14ac:dyDescent="0.25">
      <c r="A4" t="s">
        <v>50</v>
      </c>
      <c r="B4" s="21" t="s">
        <v>51</v>
      </c>
      <c r="D4" s="21" t="s">
        <v>52</v>
      </c>
      <c r="F4" s="21" t="s">
        <v>53</v>
      </c>
      <c r="G4" s="21" t="s">
        <v>54</v>
      </c>
      <c r="H4" s="22">
        <v>46174</v>
      </c>
      <c r="I4" s="21" t="s">
        <v>55</v>
      </c>
      <c r="J4" s="21" t="s">
        <v>56</v>
      </c>
      <c r="K4" s="21" t="s">
        <v>57</v>
      </c>
      <c r="N4">
        <v>0</v>
      </c>
      <c r="O4">
        <v>2</v>
      </c>
      <c r="P4" s="21" t="s">
        <v>58</v>
      </c>
      <c r="Q4" s="21" t="s">
        <v>59</v>
      </c>
      <c r="R4" s="22">
        <v>46175</v>
      </c>
    </row>
    <row r="5" spans="1:18" ht="14.45" x14ac:dyDescent="0.3">
      <c r="A5" t="s">
        <v>62</v>
      </c>
      <c r="B5">
        <v>459</v>
      </c>
      <c r="C5" s="22">
        <v>46173</v>
      </c>
      <c r="D5">
        <v>380526</v>
      </c>
      <c r="E5">
        <v>1</v>
      </c>
      <c r="F5">
        <v>1</v>
      </c>
      <c r="G5">
        <v>0</v>
      </c>
      <c r="H5">
        <v>139279000000</v>
      </c>
    </row>
    <row r="6" spans="1:18" ht="14.45" x14ac:dyDescent="0.3">
      <c r="A6" t="s">
        <v>63</v>
      </c>
      <c r="B6" s="22">
        <v>46175</v>
      </c>
      <c r="C6">
        <v>0</v>
      </c>
      <c r="D6">
        <v>1</v>
      </c>
      <c r="E6" t="b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59"/>
  <sheetViews>
    <sheetView showGridLines="0" tabSelected="1" workbookViewId="0">
      <pane xSplit="5" topLeftCell="F1" activePane="topRight" state="frozen"/>
      <selection activeCell="A5" sqref="A5"/>
      <selection pane="topRight" activeCell="A15" sqref="A15:CI36"/>
    </sheetView>
  </sheetViews>
  <sheetFormatPr defaultRowHeight="15" x14ac:dyDescent="0.25"/>
  <cols>
    <col min="1" max="1" width="2.7109375" customWidth="1"/>
    <col min="2" max="2" width="3.140625" hidden="1" customWidth="1"/>
    <col min="3" max="3" width="5.28515625" hidden="1" customWidth="1"/>
    <col min="4" max="4" width="4.7109375" style="4" hidden="1" customWidth="1"/>
    <col min="5" max="5" width="10.140625" customWidth="1"/>
    <col min="6" max="83" width="13.7109375" customWidth="1"/>
    <col min="84" max="87" width="13.7109375" style="4" customWidth="1"/>
    <col min="88" max="89" width="13.7109375" customWidth="1"/>
  </cols>
  <sheetData>
    <row r="1" spans="1:87" s="3" customFormat="1" ht="14.45" hidden="1" x14ac:dyDescent="0.3">
      <c r="D1" s="4"/>
      <c r="E1" s="4">
        <f>_xlfn.SINGLE(ClDSOutBlOption_ReportDate)</f>
        <v>46174</v>
      </c>
      <c r="F1" s="4" t="str">
        <f>MID("00",1,2-LEN(DAY(E1)))&amp;DAY(E1)&amp;"."&amp;MID("00",1,2-LEN(MONTH(E1)))&amp;MONTH(E1)&amp;"."&amp;YEAR(E1)</f>
        <v>01.06.2026</v>
      </c>
      <c r="G1" s="4" t="e">
        <v>#NAME?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</row>
    <row r="2" spans="1:87" s="3" customFormat="1" ht="14.45" hidden="1" x14ac:dyDescent="0.3">
      <c r="D2" s="4"/>
      <c r="E2" s="4">
        <f>_xlfn.SINGLE(ClDSOutBlOption_ExecDate)</f>
        <v>46175</v>
      </c>
      <c r="F2" s="4">
        <f>_xlfn.SINGLE(CLSInSimple_MFO)</f>
        <v>380526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</row>
    <row r="3" spans="1:87" s="3" customFormat="1" ht="14.45" hidden="1" x14ac:dyDescent="0.3">
      <c r="C3" s="4"/>
      <c r="D3" s="4"/>
      <c r="E3" s="4" t="e">
        <f>2+ROWS(ClDSOutBlSrcIndexRange)</f>
        <v>#NAME?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</row>
    <row r="4" spans="1:87" s="3" customFormat="1" ht="14.45" hidden="1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</row>
    <row r="5" spans="1:87" s="3" customFormat="1" ht="18.75" x14ac:dyDescent="0.3">
      <c r="C5" s="4"/>
      <c r="D5" s="4"/>
      <c r="E5" s="6" t="s">
        <v>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</row>
    <row r="6" spans="1:87" s="3" customFormat="1" ht="14.45" x14ac:dyDescent="0.3">
      <c r="C6" s="4"/>
      <c r="D6" s="4"/>
      <c r="E6" s="5" t="str">
        <f xml:space="preserve"> "станом на " &amp; F1 &amp; " року"</f>
        <v>станом на 01.06.2026 року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s="3" customFormat="1" ht="14.45" x14ac:dyDescent="0.3">
      <c r="D7" s="4"/>
      <c r="CF7" s="4"/>
      <c r="CG7" s="4"/>
      <c r="CH7" s="4"/>
      <c r="CI7" s="4"/>
    </row>
    <row r="8" spans="1:87" s="3" customFormat="1" ht="14.45" x14ac:dyDescent="0.3">
      <c r="C8" s="4"/>
      <c r="D8" s="4"/>
      <c r="E8" s="4" t="str">
        <f>_xlfn.SINGLE(ClDSOutBlOption_InstName)</f>
        <v>АКЦІОНЕРНЕ ТОВАРИСТВО 'КОМЕРЦІЙНИЙ БАНК 'ГЛОБУС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</row>
    <row r="9" spans="1:87" s="3" customFormat="1" x14ac:dyDescent="0.25">
      <c r="C9" s="4"/>
      <c r="D9" s="4"/>
      <c r="E9" s="16" t="s">
        <v>47</v>
      </c>
      <c r="F9" s="17">
        <f>_xlfn.SINGLE(CLSInSimple_MFO)</f>
        <v>380526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</row>
    <row r="10" spans="1:87" s="4" customFormat="1" x14ac:dyDescent="0.25">
      <c r="CI10" s="14" t="s">
        <v>46</v>
      </c>
    </row>
    <row r="11" spans="1:87" s="4" customFormat="1" ht="21" customHeight="1" x14ac:dyDescent="0.25">
      <c r="E11" s="27" t="s">
        <v>1</v>
      </c>
      <c r="F11" s="30" t="s">
        <v>2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2"/>
      <c r="AB11" s="33" t="s">
        <v>3</v>
      </c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5"/>
      <c r="BL11" s="33" t="s">
        <v>4</v>
      </c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5"/>
      <c r="CF11" s="41" t="s">
        <v>5</v>
      </c>
      <c r="CG11" s="42"/>
      <c r="CH11" s="23" t="s">
        <v>48</v>
      </c>
      <c r="CI11" s="24"/>
    </row>
    <row r="12" spans="1:87" s="4" customFormat="1" ht="96" customHeight="1" x14ac:dyDescent="0.25">
      <c r="E12" s="28"/>
      <c r="F12" s="36" t="s">
        <v>6</v>
      </c>
      <c r="G12" s="36"/>
      <c r="H12" s="37" t="s">
        <v>7</v>
      </c>
      <c r="I12" s="38"/>
      <c r="J12" s="37" t="s">
        <v>8</v>
      </c>
      <c r="K12" s="38"/>
      <c r="L12" s="37" t="s">
        <v>9</v>
      </c>
      <c r="M12" s="38"/>
      <c r="N12" s="39" t="s">
        <v>10</v>
      </c>
      <c r="O12" s="40"/>
      <c r="P12" s="39" t="s">
        <v>11</v>
      </c>
      <c r="Q12" s="40"/>
      <c r="R12" s="39" t="s">
        <v>12</v>
      </c>
      <c r="S12" s="40"/>
      <c r="T12" s="39" t="s">
        <v>13</v>
      </c>
      <c r="U12" s="40"/>
      <c r="V12" s="39" t="s">
        <v>14</v>
      </c>
      <c r="W12" s="40"/>
      <c r="X12" s="37" t="s">
        <v>15</v>
      </c>
      <c r="Y12" s="38"/>
      <c r="Z12" s="39" t="s">
        <v>16</v>
      </c>
      <c r="AA12" s="40"/>
      <c r="AB12" s="39" t="s">
        <v>17</v>
      </c>
      <c r="AC12" s="40"/>
      <c r="AD12" s="39" t="s">
        <v>18</v>
      </c>
      <c r="AE12" s="40"/>
      <c r="AF12" s="39" t="s">
        <v>19</v>
      </c>
      <c r="AG12" s="40"/>
      <c r="AH12" s="37" t="s">
        <v>20</v>
      </c>
      <c r="AI12" s="38"/>
      <c r="AJ12" s="39" t="s">
        <v>21</v>
      </c>
      <c r="AK12" s="40"/>
      <c r="AL12" s="39" t="s">
        <v>22</v>
      </c>
      <c r="AM12" s="40"/>
      <c r="AN12" s="37" t="s">
        <v>23</v>
      </c>
      <c r="AO12" s="38"/>
      <c r="AP12" s="39" t="s">
        <v>24</v>
      </c>
      <c r="AQ12" s="40"/>
      <c r="AR12" s="37" t="s">
        <v>25</v>
      </c>
      <c r="AS12" s="38"/>
      <c r="AT12" s="37" t="s">
        <v>26</v>
      </c>
      <c r="AU12" s="38"/>
      <c r="AV12" s="37" t="s">
        <v>27</v>
      </c>
      <c r="AW12" s="38"/>
      <c r="AX12" s="39" t="s">
        <v>28</v>
      </c>
      <c r="AY12" s="40"/>
      <c r="AZ12" s="37" t="s">
        <v>29</v>
      </c>
      <c r="BA12" s="38"/>
      <c r="BB12" s="39" t="s">
        <v>30</v>
      </c>
      <c r="BC12" s="40"/>
      <c r="BD12" s="37" t="s">
        <v>31</v>
      </c>
      <c r="BE12" s="38"/>
      <c r="BF12" s="39" t="s">
        <v>32</v>
      </c>
      <c r="BG12" s="40"/>
      <c r="BH12" s="37" t="s">
        <v>33</v>
      </c>
      <c r="BI12" s="38"/>
      <c r="BJ12" s="45" t="s">
        <v>34</v>
      </c>
      <c r="BK12" s="46"/>
      <c r="BL12" s="47" t="s">
        <v>35</v>
      </c>
      <c r="BM12" s="47"/>
      <c r="BN12" s="36" t="s">
        <v>36</v>
      </c>
      <c r="BO12" s="36"/>
      <c r="BP12" s="36" t="s">
        <v>37</v>
      </c>
      <c r="BQ12" s="36"/>
      <c r="BR12" s="47" t="s">
        <v>38</v>
      </c>
      <c r="BS12" s="47"/>
      <c r="BT12" s="36" t="s">
        <v>19</v>
      </c>
      <c r="BU12" s="36"/>
      <c r="BV12" s="36" t="s">
        <v>39</v>
      </c>
      <c r="BW12" s="36"/>
      <c r="BX12" s="36" t="s">
        <v>40</v>
      </c>
      <c r="BY12" s="36"/>
      <c r="BZ12" s="36" t="s">
        <v>41</v>
      </c>
      <c r="CA12" s="36"/>
      <c r="CB12" s="47" t="s">
        <v>42</v>
      </c>
      <c r="CC12" s="47"/>
      <c r="CD12" s="36" t="s">
        <v>43</v>
      </c>
      <c r="CE12" s="36"/>
      <c r="CF12" s="43"/>
      <c r="CG12" s="44"/>
      <c r="CH12" s="25"/>
      <c r="CI12" s="26"/>
    </row>
    <row r="13" spans="1:87" s="4" customFormat="1" ht="25.5" customHeight="1" x14ac:dyDescent="0.25">
      <c r="E13" s="29"/>
      <c r="F13" s="7" t="s">
        <v>44</v>
      </c>
      <c r="G13" s="7" t="s">
        <v>45</v>
      </c>
      <c r="H13" s="7" t="s">
        <v>44</v>
      </c>
      <c r="I13" s="8" t="s">
        <v>45</v>
      </c>
      <c r="J13" s="9" t="s">
        <v>44</v>
      </c>
      <c r="K13" s="9" t="s">
        <v>45</v>
      </c>
      <c r="L13" s="8" t="s">
        <v>44</v>
      </c>
      <c r="M13" s="8" t="s">
        <v>45</v>
      </c>
      <c r="N13" s="8" t="s">
        <v>44</v>
      </c>
      <c r="O13" s="8" t="s">
        <v>45</v>
      </c>
      <c r="P13" s="7" t="s">
        <v>44</v>
      </c>
      <c r="Q13" s="7" t="s">
        <v>45</v>
      </c>
      <c r="R13" s="7" t="s">
        <v>44</v>
      </c>
      <c r="S13" s="7" t="s">
        <v>45</v>
      </c>
      <c r="T13" s="7" t="s">
        <v>44</v>
      </c>
      <c r="U13" s="7" t="s">
        <v>45</v>
      </c>
      <c r="V13" s="7" t="s">
        <v>44</v>
      </c>
      <c r="W13" s="7" t="s">
        <v>45</v>
      </c>
      <c r="X13" s="7" t="s">
        <v>44</v>
      </c>
      <c r="Y13" s="7" t="s">
        <v>45</v>
      </c>
      <c r="Z13" s="7" t="s">
        <v>44</v>
      </c>
      <c r="AA13" s="7" t="s">
        <v>45</v>
      </c>
      <c r="AB13" s="7" t="s">
        <v>44</v>
      </c>
      <c r="AC13" s="7" t="s">
        <v>45</v>
      </c>
      <c r="AD13" s="7" t="s">
        <v>44</v>
      </c>
      <c r="AE13" s="7" t="s">
        <v>45</v>
      </c>
      <c r="AF13" s="7" t="s">
        <v>44</v>
      </c>
      <c r="AG13" s="7" t="s">
        <v>45</v>
      </c>
      <c r="AH13" s="7" t="s">
        <v>44</v>
      </c>
      <c r="AI13" s="7" t="s">
        <v>45</v>
      </c>
      <c r="AJ13" s="7" t="s">
        <v>44</v>
      </c>
      <c r="AK13" s="7" t="s">
        <v>45</v>
      </c>
      <c r="AL13" s="7" t="s">
        <v>44</v>
      </c>
      <c r="AM13" s="7" t="s">
        <v>45</v>
      </c>
      <c r="AN13" s="7" t="s">
        <v>44</v>
      </c>
      <c r="AO13" s="7" t="s">
        <v>45</v>
      </c>
      <c r="AP13" s="7" t="s">
        <v>44</v>
      </c>
      <c r="AQ13" s="7" t="s">
        <v>45</v>
      </c>
      <c r="AR13" s="7" t="s">
        <v>44</v>
      </c>
      <c r="AS13" s="7" t="s">
        <v>45</v>
      </c>
      <c r="AT13" s="7" t="s">
        <v>44</v>
      </c>
      <c r="AU13" s="7" t="s">
        <v>45</v>
      </c>
      <c r="AV13" s="7" t="s">
        <v>44</v>
      </c>
      <c r="AW13" s="7" t="s">
        <v>45</v>
      </c>
      <c r="AX13" s="7" t="s">
        <v>44</v>
      </c>
      <c r="AY13" s="7" t="s">
        <v>45</v>
      </c>
      <c r="AZ13" s="7" t="s">
        <v>44</v>
      </c>
      <c r="BA13" s="7" t="s">
        <v>45</v>
      </c>
      <c r="BB13" s="7" t="s">
        <v>44</v>
      </c>
      <c r="BC13" s="7" t="s">
        <v>45</v>
      </c>
      <c r="BD13" s="10" t="s">
        <v>44</v>
      </c>
      <c r="BE13" s="10" t="s">
        <v>45</v>
      </c>
      <c r="BF13" s="7" t="s">
        <v>44</v>
      </c>
      <c r="BG13" s="7" t="s">
        <v>45</v>
      </c>
      <c r="BH13" s="7" t="s">
        <v>44</v>
      </c>
      <c r="BI13" s="7" t="s">
        <v>45</v>
      </c>
      <c r="BJ13" s="7" t="s">
        <v>44</v>
      </c>
      <c r="BK13" s="7" t="s">
        <v>45</v>
      </c>
      <c r="BL13" s="7" t="s">
        <v>44</v>
      </c>
      <c r="BM13" s="7" t="s">
        <v>45</v>
      </c>
      <c r="BN13" s="7" t="s">
        <v>44</v>
      </c>
      <c r="BO13" s="7" t="s">
        <v>45</v>
      </c>
      <c r="BP13" s="7" t="s">
        <v>44</v>
      </c>
      <c r="BQ13" s="7" t="s">
        <v>45</v>
      </c>
      <c r="BR13" s="10" t="s">
        <v>44</v>
      </c>
      <c r="BS13" s="10" t="s">
        <v>45</v>
      </c>
      <c r="BT13" s="7" t="s">
        <v>44</v>
      </c>
      <c r="BU13" s="7" t="s">
        <v>45</v>
      </c>
      <c r="BV13" s="7" t="s">
        <v>44</v>
      </c>
      <c r="BW13" s="7" t="s">
        <v>45</v>
      </c>
      <c r="BX13" s="7" t="s">
        <v>44</v>
      </c>
      <c r="BY13" s="7" t="s">
        <v>45</v>
      </c>
      <c r="BZ13" s="7" t="s">
        <v>44</v>
      </c>
      <c r="CA13" s="7" t="s">
        <v>45</v>
      </c>
      <c r="CB13" s="7" t="s">
        <v>44</v>
      </c>
      <c r="CC13" s="7" t="s">
        <v>45</v>
      </c>
      <c r="CD13" s="7" t="s">
        <v>44</v>
      </c>
      <c r="CE13" s="7" t="s">
        <v>45</v>
      </c>
      <c r="CF13" s="12" t="s">
        <v>44</v>
      </c>
      <c r="CG13" s="12" t="s">
        <v>45</v>
      </c>
      <c r="CH13" s="12" t="s">
        <v>44</v>
      </c>
      <c r="CI13" s="12" t="s">
        <v>45</v>
      </c>
    </row>
    <row r="14" spans="1:87" s="3" customFormat="1" ht="12.75" customHeight="1" x14ac:dyDescent="0.3">
      <c r="B14" s="4"/>
      <c r="C14" s="4"/>
      <c r="D14" s="4"/>
      <c r="E14" s="11"/>
      <c r="F14" s="11">
        <v>3</v>
      </c>
      <c r="G14" s="11">
        <v>4</v>
      </c>
      <c r="H14" s="11">
        <v>5</v>
      </c>
      <c r="I14" s="11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1">
        <v>12</v>
      </c>
      <c r="P14" s="11">
        <v>13</v>
      </c>
      <c r="Q14" s="11">
        <v>14</v>
      </c>
      <c r="R14" s="11">
        <v>15</v>
      </c>
      <c r="S14" s="11">
        <v>16</v>
      </c>
      <c r="T14" s="11">
        <v>17</v>
      </c>
      <c r="U14" s="11">
        <v>18</v>
      </c>
      <c r="V14" s="11">
        <v>19</v>
      </c>
      <c r="W14" s="11">
        <v>20</v>
      </c>
      <c r="X14" s="11">
        <v>21</v>
      </c>
      <c r="Y14" s="11">
        <v>22</v>
      </c>
      <c r="Z14" s="11">
        <v>23</v>
      </c>
      <c r="AA14" s="11">
        <v>24</v>
      </c>
      <c r="AB14" s="11">
        <v>25</v>
      </c>
      <c r="AC14" s="11">
        <v>26</v>
      </c>
      <c r="AD14" s="11">
        <v>27</v>
      </c>
      <c r="AE14" s="11">
        <v>28</v>
      </c>
      <c r="AF14" s="11">
        <v>29</v>
      </c>
      <c r="AG14" s="11">
        <v>30</v>
      </c>
      <c r="AH14" s="11">
        <v>31</v>
      </c>
      <c r="AI14" s="11">
        <v>32</v>
      </c>
      <c r="AJ14" s="11">
        <v>33</v>
      </c>
      <c r="AK14" s="11">
        <v>34</v>
      </c>
      <c r="AL14" s="11">
        <v>35</v>
      </c>
      <c r="AM14" s="11">
        <v>36</v>
      </c>
      <c r="AN14" s="11">
        <v>37</v>
      </c>
      <c r="AO14" s="11">
        <v>38</v>
      </c>
      <c r="AP14" s="11">
        <v>39</v>
      </c>
      <c r="AQ14" s="11">
        <v>40</v>
      </c>
      <c r="AR14" s="11">
        <v>41</v>
      </c>
      <c r="AS14" s="11">
        <v>42</v>
      </c>
      <c r="AT14" s="11">
        <v>43</v>
      </c>
      <c r="AU14" s="11">
        <v>44</v>
      </c>
      <c r="AV14" s="11">
        <v>45</v>
      </c>
      <c r="AW14" s="11">
        <v>46</v>
      </c>
      <c r="AX14" s="11">
        <v>47</v>
      </c>
      <c r="AY14" s="11">
        <v>48</v>
      </c>
      <c r="AZ14" s="11">
        <v>49</v>
      </c>
      <c r="BA14" s="11">
        <v>50</v>
      </c>
      <c r="BB14" s="11">
        <v>51</v>
      </c>
      <c r="BC14" s="11">
        <v>52</v>
      </c>
      <c r="BD14" s="11">
        <v>53</v>
      </c>
      <c r="BE14" s="11">
        <v>54</v>
      </c>
      <c r="BF14" s="11">
        <v>55</v>
      </c>
      <c r="BG14" s="11">
        <v>56</v>
      </c>
      <c r="BH14" s="11">
        <v>57</v>
      </c>
      <c r="BI14" s="11">
        <v>58</v>
      </c>
      <c r="BJ14" s="11">
        <v>59</v>
      </c>
      <c r="BK14" s="11">
        <v>60</v>
      </c>
      <c r="BL14" s="11">
        <v>61</v>
      </c>
      <c r="BM14" s="11">
        <v>62</v>
      </c>
      <c r="BN14" s="11">
        <v>63</v>
      </c>
      <c r="BO14" s="11">
        <v>64</v>
      </c>
      <c r="BP14" s="11">
        <v>65</v>
      </c>
      <c r="BQ14" s="11">
        <v>66</v>
      </c>
      <c r="BR14" s="11">
        <v>67</v>
      </c>
      <c r="BS14" s="11">
        <v>68</v>
      </c>
      <c r="BT14" s="11">
        <v>69</v>
      </c>
      <c r="BU14" s="11">
        <v>70</v>
      </c>
      <c r="BV14" s="11">
        <v>71</v>
      </c>
      <c r="BW14" s="11">
        <v>72</v>
      </c>
      <c r="BX14" s="11">
        <v>73</v>
      </c>
      <c r="BY14" s="11">
        <v>74</v>
      </c>
      <c r="BZ14" s="11">
        <v>75</v>
      </c>
      <c r="CA14" s="11">
        <v>76</v>
      </c>
      <c r="CB14" s="11">
        <v>77</v>
      </c>
      <c r="CC14" s="11">
        <v>78</v>
      </c>
      <c r="CD14" s="11">
        <v>79</v>
      </c>
      <c r="CE14" s="11">
        <v>80</v>
      </c>
      <c r="CF14" s="13">
        <v>81</v>
      </c>
      <c r="CG14" s="13">
        <v>82</v>
      </c>
      <c r="CH14" s="18">
        <v>83</v>
      </c>
      <c r="CI14" s="18">
        <v>84</v>
      </c>
    </row>
    <row r="15" spans="1:87" ht="14.45" customHeight="1" x14ac:dyDescent="0.3">
      <c r="A15" s="4"/>
      <c r="B15" s="2">
        <v>46143</v>
      </c>
      <c r="C15" s="1" t="s">
        <v>60</v>
      </c>
      <c r="D15" s="2">
        <v>46144</v>
      </c>
      <c r="E15" s="15">
        <f t="shared" ref="E15:E36" si="0">IF(C15="1",$F$1,D15)</f>
        <v>46144</v>
      </c>
      <c r="F15" s="20">
        <v>391361492.63</v>
      </c>
      <c r="G15" s="20">
        <v>239386509.22999999</v>
      </c>
      <c r="H15" s="20">
        <v>905323711.20000005</v>
      </c>
      <c r="I15" s="20"/>
      <c r="J15" s="20">
        <v>3162899249.23</v>
      </c>
      <c r="K15" s="20">
        <v>505375281.80000001</v>
      </c>
      <c r="L15" s="20"/>
      <c r="M15" s="20">
        <v>0</v>
      </c>
      <c r="N15" s="20">
        <v>5585000000</v>
      </c>
      <c r="O15" s="20">
        <v>0</v>
      </c>
      <c r="P15" s="20"/>
      <c r="Q15" s="20"/>
      <c r="R15" s="20"/>
      <c r="S15" s="20"/>
      <c r="T15" s="20"/>
      <c r="U15" s="20"/>
      <c r="V15" s="20"/>
      <c r="W15" s="20"/>
      <c r="X15" s="20">
        <v>1984593165.99</v>
      </c>
      <c r="Y15" s="20">
        <v>0</v>
      </c>
      <c r="Z15" s="20">
        <v>8059991287.0699997</v>
      </c>
      <c r="AA15" s="20">
        <v>239386509.22999999</v>
      </c>
      <c r="AB15" s="20">
        <v>211682989.13999999</v>
      </c>
      <c r="AC15" s="20">
        <v>72745364.040000007</v>
      </c>
      <c r="AD15" s="20">
        <v>3041849914.9000001</v>
      </c>
      <c r="AE15" s="20">
        <v>150128577.37</v>
      </c>
      <c r="AF15" s="20"/>
      <c r="AG15" s="20"/>
      <c r="AH15" s="20"/>
      <c r="AI15" s="20"/>
      <c r="AJ15" s="20">
        <v>128226398.84</v>
      </c>
      <c r="AK15" s="20">
        <v>52774664.68</v>
      </c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>
        <v>40417391.859999999</v>
      </c>
      <c r="AW15" s="20">
        <v>364914.05</v>
      </c>
      <c r="AX15" s="20">
        <v>54688915.770000003</v>
      </c>
      <c r="AY15" s="20">
        <v>49687085.649999999</v>
      </c>
      <c r="AZ15" s="20"/>
      <c r="BA15" s="20"/>
      <c r="BB15" s="20">
        <v>48540096.090000004</v>
      </c>
      <c r="BC15" s="20">
        <v>25663775.84</v>
      </c>
      <c r="BD15" s="20"/>
      <c r="BE15" s="20"/>
      <c r="BF15" s="20"/>
      <c r="BG15" s="20"/>
      <c r="BH15" s="20"/>
      <c r="BI15" s="20"/>
      <c r="BJ15" s="20">
        <v>2840821444.3800001</v>
      </c>
      <c r="BK15" s="20">
        <v>349747495.12</v>
      </c>
      <c r="BL15" s="20">
        <v>14862179.75</v>
      </c>
      <c r="BM15" s="20"/>
      <c r="BN15" s="20">
        <v>27967468.120000001</v>
      </c>
      <c r="BO15" s="20"/>
      <c r="BP15" s="20"/>
      <c r="BQ15" s="20"/>
      <c r="BR15" s="20"/>
      <c r="BS15" s="20"/>
      <c r="BT15" s="20">
        <v>743727867.41999996</v>
      </c>
      <c r="BU15" s="20">
        <v>690777286.88</v>
      </c>
      <c r="BV15" s="20">
        <v>20783741.550000001</v>
      </c>
      <c r="BW15" s="20">
        <v>5277810.1100000003</v>
      </c>
      <c r="BX15" s="20"/>
      <c r="BY15" s="20"/>
      <c r="BZ15" s="20"/>
      <c r="CA15" s="20"/>
      <c r="CB15" s="20">
        <v>40681138.649999999</v>
      </c>
      <c r="CC15" s="20">
        <v>1513726.91</v>
      </c>
      <c r="CD15" s="20">
        <v>848022395.49000001</v>
      </c>
      <c r="CE15" s="20">
        <v>697568823.89999998</v>
      </c>
      <c r="CF15" s="20">
        <v>1992799048.8900001</v>
      </c>
      <c r="CG15" s="20">
        <v>87436873.780000001</v>
      </c>
      <c r="CH15" s="19">
        <v>404.45580000000001</v>
      </c>
      <c r="CI15" s="19">
        <v>273.78210000000001</v>
      </c>
    </row>
    <row r="16" spans="1:87" ht="14.45" customHeight="1" x14ac:dyDescent="0.3">
      <c r="A16" s="4"/>
      <c r="B16" s="2">
        <v>46146</v>
      </c>
      <c r="C16" s="1" t="s">
        <v>60</v>
      </c>
      <c r="D16" s="2">
        <v>46147</v>
      </c>
      <c r="E16" s="15">
        <f t="shared" si="0"/>
        <v>46147</v>
      </c>
      <c r="F16" s="20">
        <v>372986801.63999999</v>
      </c>
      <c r="G16" s="20">
        <v>236321733.74000001</v>
      </c>
      <c r="H16" s="20">
        <v>893898271.55999994</v>
      </c>
      <c r="I16" s="20"/>
      <c r="J16" s="20">
        <v>2920213795.6300001</v>
      </c>
      <c r="K16" s="20">
        <v>506335828.19999999</v>
      </c>
      <c r="L16" s="20"/>
      <c r="M16" s="20">
        <v>0</v>
      </c>
      <c r="N16" s="20">
        <v>5750000000</v>
      </c>
      <c r="O16" s="20">
        <v>0</v>
      </c>
      <c r="P16" s="20"/>
      <c r="Q16" s="20"/>
      <c r="R16" s="20"/>
      <c r="S16" s="20"/>
      <c r="T16" s="20"/>
      <c r="U16" s="20"/>
      <c r="V16" s="20"/>
      <c r="W16" s="20"/>
      <c r="X16" s="20">
        <v>1984593165.99</v>
      </c>
      <c r="Y16" s="20">
        <v>0</v>
      </c>
      <c r="Z16" s="20">
        <v>7952505702.8400002</v>
      </c>
      <c r="AA16" s="20">
        <v>236321733.74000001</v>
      </c>
      <c r="AB16" s="20">
        <v>207164401.78</v>
      </c>
      <c r="AC16" s="20">
        <v>72328901.439999998</v>
      </c>
      <c r="AD16" s="20">
        <v>3010467075.9699998</v>
      </c>
      <c r="AE16" s="20">
        <v>159540013.59999999</v>
      </c>
      <c r="AF16" s="20"/>
      <c r="AG16" s="20"/>
      <c r="AH16" s="20"/>
      <c r="AI16" s="20"/>
      <c r="AJ16" s="20">
        <v>130027605.27</v>
      </c>
      <c r="AK16" s="20">
        <v>52906846.630000003</v>
      </c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>
        <v>173126642.22999999</v>
      </c>
      <c r="AW16" s="20">
        <v>33602390.380000003</v>
      </c>
      <c r="AX16" s="20">
        <v>48398325.009999998</v>
      </c>
      <c r="AY16" s="20">
        <v>41961519.380000003</v>
      </c>
      <c r="AZ16" s="20"/>
      <c r="BA16" s="20"/>
      <c r="BB16" s="20">
        <v>65369607.020000003</v>
      </c>
      <c r="BC16" s="20">
        <v>49390445.609999999</v>
      </c>
      <c r="BD16" s="20"/>
      <c r="BE16" s="20"/>
      <c r="BF16" s="20"/>
      <c r="BG16" s="20"/>
      <c r="BH16" s="20"/>
      <c r="BI16" s="20"/>
      <c r="BJ16" s="20">
        <v>2947580250.6500001</v>
      </c>
      <c r="BK16" s="20">
        <v>406797686.12</v>
      </c>
      <c r="BL16" s="20">
        <v>13566524.48</v>
      </c>
      <c r="BM16" s="20"/>
      <c r="BN16" s="20">
        <v>27856451.48</v>
      </c>
      <c r="BO16" s="20"/>
      <c r="BP16" s="20"/>
      <c r="BQ16" s="20"/>
      <c r="BR16" s="20"/>
      <c r="BS16" s="20"/>
      <c r="BT16" s="20">
        <v>508718638.94999999</v>
      </c>
      <c r="BU16" s="20">
        <v>469344864.42000002</v>
      </c>
      <c r="BV16" s="20">
        <v>38495347.219999999</v>
      </c>
      <c r="BW16" s="20">
        <v>5292066.5</v>
      </c>
      <c r="BX16" s="20"/>
      <c r="BY16" s="20"/>
      <c r="BZ16" s="20">
        <v>241520950</v>
      </c>
      <c r="CA16" s="20">
        <v>241520950</v>
      </c>
      <c r="CB16" s="20">
        <v>45531451.399999999</v>
      </c>
      <c r="CC16" s="20">
        <v>11764179.789999999</v>
      </c>
      <c r="CD16" s="20">
        <v>875689363.52999997</v>
      </c>
      <c r="CE16" s="20">
        <v>727922060.71000004</v>
      </c>
      <c r="CF16" s="20">
        <v>2071890887.1199999</v>
      </c>
      <c r="CG16" s="20">
        <v>101699421.53</v>
      </c>
      <c r="CH16" s="19">
        <v>383.82839999999999</v>
      </c>
      <c r="CI16" s="19">
        <v>232.37270000000001</v>
      </c>
    </row>
    <row r="17" spans="1:87" ht="14.45" customHeight="1" x14ac:dyDescent="0.3">
      <c r="A17" s="4"/>
      <c r="B17" s="2">
        <v>46147</v>
      </c>
      <c r="C17" s="1" t="s">
        <v>60</v>
      </c>
      <c r="D17" s="2">
        <v>46148</v>
      </c>
      <c r="E17" s="15">
        <f t="shared" si="0"/>
        <v>46148</v>
      </c>
      <c r="F17" s="20">
        <v>375012261.99000001</v>
      </c>
      <c r="G17" s="20">
        <v>246499704.59</v>
      </c>
      <c r="H17" s="20">
        <v>879576038.97000003</v>
      </c>
      <c r="I17" s="20"/>
      <c r="J17" s="20">
        <v>2838300793.98</v>
      </c>
      <c r="K17" s="20">
        <v>505458492</v>
      </c>
      <c r="L17" s="20"/>
      <c r="M17" s="20">
        <v>0</v>
      </c>
      <c r="N17" s="20">
        <v>6000000000</v>
      </c>
      <c r="O17" s="20">
        <v>0</v>
      </c>
      <c r="P17" s="20"/>
      <c r="Q17" s="20"/>
      <c r="R17" s="20"/>
      <c r="S17" s="20"/>
      <c r="T17" s="20"/>
      <c r="U17" s="20"/>
      <c r="V17" s="20"/>
      <c r="W17" s="20"/>
      <c r="X17" s="20">
        <v>1984593165.99</v>
      </c>
      <c r="Y17" s="20">
        <v>0</v>
      </c>
      <c r="Z17" s="20">
        <v>8108295928.9499998</v>
      </c>
      <c r="AA17" s="20">
        <v>246499704.59</v>
      </c>
      <c r="AB17" s="20">
        <v>211036486.15000001</v>
      </c>
      <c r="AC17" s="20">
        <v>72719374.560000002</v>
      </c>
      <c r="AD17" s="20">
        <v>3019164703.0999999</v>
      </c>
      <c r="AE17" s="20">
        <v>159561620.06999999</v>
      </c>
      <c r="AF17" s="20">
        <v>50000000</v>
      </c>
      <c r="AG17" s="20"/>
      <c r="AH17" s="20"/>
      <c r="AI17" s="20"/>
      <c r="AJ17" s="20">
        <v>127407927.76000001</v>
      </c>
      <c r="AK17" s="20">
        <v>52776256.460000001</v>
      </c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>
        <v>166882776.56999999</v>
      </c>
      <c r="AW17" s="20">
        <v>33657709.859999999</v>
      </c>
      <c r="AX17" s="20">
        <v>39673430.259999998</v>
      </c>
      <c r="AY17" s="20">
        <v>33836254.369999997</v>
      </c>
      <c r="AZ17" s="20"/>
      <c r="BA17" s="20"/>
      <c r="BB17" s="20">
        <v>54760722.939999998</v>
      </c>
      <c r="BC17" s="20">
        <v>39745589.090000004</v>
      </c>
      <c r="BD17" s="20"/>
      <c r="BE17" s="20"/>
      <c r="BF17" s="20"/>
      <c r="BG17" s="20"/>
      <c r="BH17" s="20"/>
      <c r="BI17" s="20"/>
      <c r="BJ17" s="20">
        <v>3000391463.7600002</v>
      </c>
      <c r="BK17" s="20">
        <v>390905597.10000002</v>
      </c>
      <c r="BL17" s="20">
        <v>12528173.300000001</v>
      </c>
      <c r="BM17" s="20"/>
      <c r="BN17" s="20">
        <v>23350068.27</v>
      </c>
      <c r="BO17" s="20"/>
      <c r="BP17" s="20"/>
      <c r="BQ17" s="20"/>
      <c r="BR17" s="20"/>
      <c r="BS17" s="20"/>
      <c r="BT17" s="20">
        <v>487438764.48000002</v>
      </c>
      <c r="BU17" s="20">
        <v>455256184.98000002</v>
      </c>
      <c r="BV17" s="20">
        <v>33248318.079999998</v>
      </c>
      <c r="BW17" s="20">
        <v>5277738.3099999996</v>
      </c>
      <c r="BX17" s="20"/>
      <c r="BY17" s="20"/>
      <c r="BZ17" s="20">
        <v>176030280</v>
      </c>
      <c r="CA17" s="20">
        <v>176000000</v>
      </c>
      <c r="CB17" s="20">
        <v>36401697.420000002</v>
      </c>
      <c r="CC17" s="20">
        <v>3273850.06</v>
      </c>
      <c r="CD17" s="20">
        <v>768997301.54999995</v>
      </c>
      <c r="CE17" s="20">
        <v>639807773.35000002</v>
      </c>
      <c r="CF17" s="20">
        <v>2231394162.21</v>
      </c>
      <c r="CG17" s="20">
        <v>97726399.269999996</v>
      </c>
      <c r="CH17" s="19">
        <v>363.37349999999998</v>
      </c>
      <c r="CI17" s="19">
        <v>252.2345</v>
      </c>
    </row>
    <row r="18" spans="1:87" ht="14.45" customHeight="1" x14ac:dyDescent="0.3">
      <c r="A18" s="4"/>
      <c r="B18" s="2">
        <v>46148</v>
      </c>
      <c r="C18" s="1" t="s">
        <v>60</v>
      </c>
      <c r="D18" s="2">
        <v>46149</v>
      </c>
      <c r="E18" s="15">
        <f t="shared" si="0"/>
        <v>46149</v>
      </c>
      <c r="F18" s="20">
        <v>375667848.58999997</v>
      </c>
      <c r="G18" s="20">
        <v>248347383.19</v>
      </c>
      <c r="H18" s="20">
        <v>906668583.13999999</v>
      </c>
      <c r="I18" s="20"/>
      <c r="J18" s="20">
        <v>2652636778.98</v>
      </c>
      <c r="K18" s="20">
        <v>504906477</v>
      </c>
      <c r="L18" s="20"/>
      <c r="M18" s="20">
        <v>0</v>
      </c>
      <c r="N18" s="20">
        <v>6060000000</v>
      </c>
      <c r="O18" s="20">
        <v>0</v>
      </c>
      <c r="P18" s="20"/>
      <c r="Q18" s="20"/>
      <c r="R18" s="20"/>
      <c r="S18" s="20"/>
      <c r="T18" s="20"/>
      <c r="U18" s="20"/>
      <c r="V18" s="20"/>
      <c r="W18" s="20"/>
      <c r="X18" s="20">
        <v>1984593165.99</v>
      </c>
      <c r="Y18" s="20">
        <v>0</v>
      </c>
      <c r="Z18" s="20">
        <v>8010380044.7200003</v>
      </c>
      <c r="AA18" s="20">
        <v>248347383.19</v>
      </c>
      <c r="AB18" s="20">
        <v>210384967.78</v>
      </c>
      <c r="AC18" s="20">
        <v>72660364.579999998</v>
      </c>
      <c r="AD18" s="20">
        <v>3016247936.7399998</v>
      </c>
      <c r="AE18" s="20">
        <v>172285040.77000001</v>
      </c>
      <c r="AF18" s="20">
        <v>50000000</v>
      </c>
      <c r="AG18" s="20"/>
      <c r="AH18" s="20">
        <v>12590.12</v>
      </c>
      <c r="AI18" s="20"/>
      <c r="AJ18" s="20">
        <v>125609506.36</v>
      </c>
      <c r="AK18" s="20">
        <v>52714361.530000001</v>
      </c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>
        <v>151718061.94</v>
      </c>
      <c r="AW18" s="20">
        <v>33633373.530000001</v>
      </c>
      <c r="AX18" s="20">
        <v>40862810.399999999</v>
      </c>
      <c r="AY18" s="20">
        <v>34617322.890000001</v>
      </c>
      <c r="AZ18" s="20">
        <v>52763.6</v>
      </c>
      <c r="BA18" s="20"/>
      <c r="BB18" s="20">
        <v>41766114</v>
      </c>
      <c r="BC18" s="20">
        <v>28070703.59</v>
      </c>
      <c r="BD18" s="20"/>
      <c r="BE18" s="20"/>
      <c r="BF18" s="20"/>
      <c r="BG18" s="20"/>
      <c r="BH18" s="20"/>
      <c r="BI18" s="20"/>
      <c r="BJ18" s="20">
        <v>2967594322.79</v>
      </c>
      <c r="BK18" s="20">
        <v>392590914.44999999</v>
      </c>
      <c r="BL18" s="20">
        <v>11529950.939999999</v>
      </c>
      <c r="BM18" s="20"/>
      <c r="BN18" s="20">
        <v>21030423.98</v>
      </c>
      <c r="BO18" s="20"/>
      <c r="BP18" s="20"/>
      <c r="BQ18" s="20"/>
      <c r="BR18" s="20"/>
      <c r="BS18" s="20"/>
      <c r="BT18" s="20">
        <v>655578696.91999996</v>
      </c>
      <c r="BU18" s="20">
        <v>620907557.04999995</v>
      </c>
      <c r="BV18" s="20">
        <v>31368323.510000002</v>
      </c>
      <c r="BW18" s="20">
        <v>5271410.1100000003</v>
      </c>
      <c r="BX18" s="20"/>
      <c r="BY18" s="20"/>
      <c r="BZ18" s="20">
        <v>109924500</v>
      </c>
      <c r="CA18" s="20">
        <v>109924500</v>
      </c>
      <c r="CB18" s="20">
        <v>37842494.509999998</v>
      </c>
      <c r="CC18" s="20">
        <v>3136397.71</v>
      </c>
      <c r="CD18" s="20">
        <v>867274389.86000001</v>
      </c>
      <c r="CE18" s="20">
        <v>739239864.87</v>
      </c>
      <c r="CF18" s="20">
        <v>2100319932.9300001</v>
      </c>
      <c r="CG18" s="20">
        <v>98147728.609999999</v>
      </c>
      <c r="CH18" s="19">
        <v>381.3886</v>
      </c>
      <c r="CI18" s="19">
        <v>253.0343</v>
      </c>
    </row>
    <row r="19" spans="1:87" ht="14.45" customHeight="1" x14ac:dyDescent="0.3">
      <c r="A19" s="4"/>
      <c r="B19" s="2">
        <v>46149</v>
      </c>
      <c r="C19" s="1" t="s">
        <v>60</v>
      </c>
      <c r="D19" s="2">
        <v>46150</v>
      </c>
      <c r="E19" s="15">
        <f t="shared" si="0"/>
        <v>46150</v>
      </c>
      <c r="F19" s="20">
        <v>407145554.83999997</v>
      </c>
      <c r="G19" s="20">
        <v>249557440.44</v>
      </c>
      <c r="H19" s="20">
        <v>905118747.74000001</v>
      </c>
      <c r="I19" s="20"/>
      <c r="J19" s="20">
        <v>2887585288.5799999</v>
      </c>
      <c r="K19" s="20">
        <v>506323986.60000002</v>
      </c>
      <c r="L19" s="20"/>
      <c r="M19" s="20">
        <v>0</v>
      </c>
      <c r="N19" s="20">
        <v>6200000000</v>
      </c>
      <c r="O19" s="20">
        <v>0</v>
      </c>
      <c r="P19" s="20"/>
      <c r="Q19" s="20"/>
      <c r="R19" s="20"/>
      <c r="S19" s="20"/>
      <c r="T19" s="20"/>
      <c r="U19" s="20"/>
      <c r="V19" s="20"/>
      <c r="W19" s="20"/>
      <c r="X19" s="20">
        <v>1984593165.99</v>
      </c>
      <c r="Y19" s="20">
        <v>0</v>
      </c>
      <c r="Z19" s="20">
        <v>8415256425.1700001</v>
      </c>
      <c r="AA19" s="20">
        <v>249557440.44</v>
      </c>
      <c r="AB19" s="20">
        <v>214026243.36000001</v>
      </c>
      <c r="AC19" s="20">
        <v>73382161.680000007</v>
      </c>
      <c r="AD19" s="20">
        <v>3153799426.9299998</v>
      </c>
      <c r="AE19" s="20">
        <v>178268631.18000001</v>
      </c>
      <c r="AF19" s="20">
        <v>50000000</v>
      </c>
      <c r="AG19" s="20"/>
      <c r="AH19" s="20">
        <v>14441.44</v>
      </c>
      <c r="AI19" s="20"/>
      <c r="AJ19" s="20">
        <v>125113991.52</v>
      </c>
      <c r="AK19" s="20">
        <v>52945618.109999999</v>
      </c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>
        <v>116934697.06999999</v>
      </c>
      <c r="AW19" s="20">
        <v>33560502.869999997</v>
      </c>
      <c r="AX19" s="20">
        <v>35067566.560000002</v>
      </c>
      <c r="AY19" s="20">
        <v>30578470.5</v>
      </c>
      <c r="AZ19" s="20"/>
      <c r="BA19" s="20"/>
      <c r="BB19" s="20">
        <v>64758416.159999996</v>
      </c>
      <c r="BC19" s="20">
        <v>48898961.549999997</v>
      </c>
      <c r="BD19" s="20"/>
      <c r="BE19" s="20"/>
      <c r="BF19" s="20"/>
      <c r="BG19" s="20"/>
      <c r="BH19" s="20"/>
      <c r="BI19" s="20"/>
      <c r="BJ19" s="20">
        <v>3135058054.2399998</v>
      </c>
      <c r="BK19" s="20">
        <v>416247792.80000001</v>
      </c>
      <c r="BL19" s="20">
        <v>9978779.3200000003</v>
      </c>
      <c r="BM19" s="20"/>
      <c r="BN19" s="20">
        <v>18631401.73</v>
      </c>
      <c r="BO19" s="20"/>
      <c r="BP19" s="20"/>
      <c r="BQ19" s="20"/>
      <c r="BR19" s="20"/>
      <c r="BS19" s="20"/>
      <c r="BT19" s="20">
        <v>535191353.88999999</v>
      </c>
      <c r="BU19" s="20">
        <v>504519174.35000002</v>
      </c>
      <c r="BV19" s="20">
        <v>25649187.489999998</v>
      </c>
      <c r="BW19" s="20"/>
      <c r="BX19" s="20"/>
      <c r="BY19" s="20"/>
      <c r="BZ19" s="20">
        <v>175463680</v>
      </c>
      <c r="CA19" s="20">
        <v>175411200</v>
      </c>
      <c r="CB19" s="20">
        <v>49463979.329999998</v>
      </c>
      <c r="CC19" s="20">
        <v>3676458.62</v>
      </c>
      <c r="CD19" s="20">
        <v>814378381.75999999</v>
      </c>
      <c r="CE19" s="20">
        <v>683606832.97000003</v>
      </c>
      <c r="CF19" s="20">
        <v>2320679672.48</v>
      </c>
      <c r="CG19" s="20">
        <v>104061948.2</v>
      </c>
      <c r="CH19" s="19">
        <v>362.62029999999999</v>
      </c>
      <c r="CI19" s="19">
        <v>239.81620000000001</v>
      </c>
    </row>
    <row r="20" spans="1:87" ht="14.45" customHeight="1" x14ac:dyDescent="0.3">
      <c r="A20" s="4"/>
      <c r="B20" s="2">
        <v>46150</v>
      </c>
      <c r="C20" s="1" t="s">
        <v>60</v>
      </c>
      <c r="D20" s="2">
        <v>46151</v>
      </c>
      <c r="E20" s="15">
        <f t="shared" si="0"/>
        <v>46151</v>
      </c>
      <c r="F20" s="20">
        <v>373543516.38</v>
      </c>
      <c r="G20" s="20">
        <v>253362924.47999999</v>
      </c>
      <c r="H20" s="20">
        <v>1223254352.53</v>
      </c>
      <c r="I20" s="20"/>
      <c r="J20" s="20">
        <v>2809524622.98</v>
      </c>
      <c r="K20" s="20">
        <v>505650321</v>
      </c>
      <c r="L20" s="20"/>
      <c r="M20" s="20">
        <v>0</v>
      </c>
      <c r="N20" s="20">
        <v>6060000000</v>
      </c>
      <c r="O20" s="20">
        <v>0</v>
      </c>
      <c r="P20" s="20"/>
      <c r="Q20" s="20"/>
      <c r="R20" s="20"/>
      <c r="S20" s="20"/>
      <c r="T20" s="20"/>
      <c r="U20" s="20"/>
      <c r="V20" s="20"/>
      <c r="W20" s="20"/>
      <c r="X20" s="20">
        <v>1984593165.99</v>
      </c>
      <c r="Y20" s="20">
        <v>0</v>
      </c>
      <c r="Z20" s="20">
        <v>8481729325.8999996</v>
      </c>
      <c r="AA20" s="20">
        <v>253362924.47999999</v>
      </c>
      <c r="AB20" s="20">
        <v>213860679.43000001</v>
      </c>
      <c r="AC20" s="20">
        <v>74092988.790000007</v>
      </c>
      <c r="AD20" s="20">
        <v>3216314653.23</v>
      </c>
      <c r="AE20" s="20">
        <v>178871231.78999999</v>
      </c>
      <c r="AF20" s="20"/>
      <c r="AG20" s="20"/>
      <c r="AH20" s="20"/>
      <c r="AI20" s="20"/>
      <c r="AJ20" s="20">
        <v>125629616.95</v>
      </c>
      <c r="AK20" s="20">
        <v>52873062.740000002</v>
      </c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>
        <v>112313926.92</v>
      </c>
      <c r="AW20" s="20">
        <v>33522005.559999999</v>
      </c>
      <c r="AX20" s="20">
        <v>68243485.469999999</v>
      </c>
      <c r="AY20" s="20">
        <v>61727010.189999998</v>
      </c>
      <c r="AZ20" s="20">
        <v>53690</v>
      </c>
      <c r="BA20" s="20"/>
      <c r="BB20" s="20">
        <v>148600185.06999999</v>
      </c>
      <c r="BC20" s="20">
        <v>132113817.25</v>
      </c>
      <c r="BD20" s="20"/>
      <c r="BE20" s="20"/>
      <c r="BF20" s="20"/>
      <c r="BG20" s="20"/>
      <c r="BH20" s="20"/>
      <c r="BI20" s="20"/>
      <c r="BJ20" s="20">
        <v>3229946273.3800001</v>
      </c>
      <c r="BK20" s="20">
        <v>531815128.33999997</v>
      </c>
      <c r="BL20" s="20">
        <v>8162167.2400000002</v>
      </c>
      <c r="BM20" s="20"/>
      <c r="BN20" s="20">
        <v>11165263.470000001</v>
      </c>
      <c r="BO20" s="20"/>
      <c r="BP20" s="20"/>
      <c r="BQ20" s="20"/>
      <c r="BR20" s="20"/>
      <c r="BS20" s="20"/>
      <c r="BT20" s="20">
        <v>891016482.89999998</v>
      </c>
      <c r="BU20" s="20">
        <v>829032083.52999997</v>
      </c>
      <c r="BV20" s="20">
        <v>21661727.18</v>
      </c>
      <c r="BW20" s="20"/>
      <c r="BX20" s="20"/>
      <c r="BY20" s="20"/>
      <c r="BZ20" s="20"/>
      <c r="CA20" s="20"/>
      <c r="CB20" s="20">
        <v>48776426.909999996</v>
      </c>
      <c r="CC20" s="20">
        <v>3831192.26</v>
      </c>
      <c r="CD20" s="20">
        <v>980782067.70000005</v>
      </c>
      <c r="CE20" s="20">
        <v>832863275.78999996</v>
      </c>
      <c r="CF20" s="20">
        <v>2249164205.6799998</v>
      </c>
      <c r="CG20" s="20">
        <v>132953782.08</v>
      </c>
      <c r="CH20" s="19">
        <v>377.10579999999999</v>
      </c>
      <c r="CI20" s="19">
        <v>190.56469999999999</v>
      </c>
    </row>
    <row r="21" spans="1:87" ht="14.45" customHeight="1" x14ac:dyDescent="0.3">
      <c r="A21" s="4"/>
      <c r="B21" s="2">
        <v>46153</v>
      </c>
      <c r="C21" s="1" t="s">
        <v>60</v>
      </c>
      <c r="D21" s="2">
        <v>46154</v>
      </c>
      <c r="E21" s="15">
        <f t="shared" si="0"/>
        <v>46154</v>
      </c>
      <c r="F21" s="20">
        <v>411999404.27999997</v>
      </c>
      <c r="G21" s="20">
        <v>256679709.88</v>
      </c>
      <c r="H21" s="20">
        <v>728217208.75</v>
      </c>
      <c r="I21" s="20"/>
      <c r="J21" s="20">
        <v>2594625669.9699998</v>
      </c>
      <c r="K21" s="20">
        <v>506213425.19999999</v>
      </c>
      <c r="L21" s="20"/>
      <c r="M21" s="20">
        <v>0</v>
      </c>
      <c r="N21" s="20">
        <v>6655000000</v>
      </c>
      <c r="O21" s="20">
        <v>0</v>
      </c>
      <c r="P21" s="20"/>
      <c r="Q21" s="20"/>
      <c r="R21" s="20"/>
      <c r="S21" s="20"/>
      <c r="T21" s="20"/>
      <c r="U21" s="20"/>
      <c r="V21" s="20"/>
      <c r="W21" s="20"/>
      <c r="X21" s="20">
        <v>2037942223.8800001</v>
      </c>
      <c r="Y21" s="20">
        <v>0</v>
      </c>
      <c r="Z21" s="20">
        <v>8351900059.1199999</v>
      </c>
      <c r="AA21" s="20">
        <v>256679709.88</v>
      </c>
      <c r="AB21" s="20">
        <v>213107658.80000001</v>
      </c>
      <c r="AC21" s="20">
        <v>74442743.590000004</v>
      </c>
      <c r="AD21" s="20">
        <v>3182979508.3899999</v>
      </c>
      <c r="AE21" s="20">
        <v>179239687.31</v>
      </c>
      <c r="AF21" s="20"/>
      <c r="AG21" s="20"/>
      <c r="AH21" s="20"/>
      <c r="AI21" s="20"/>
      <c r="AJ21" s="20">
        <v>129428471.83</v>
      </c>
      <c r="AK21" s="20">
        <v>47771266.710000001</v>
      </c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>
        <v>113418135.09999999</v>
      </c>
      <c r="AW21" s="20">
        <v>33638512.579999998</v>
      </c>
      <c r="AX21" s="20">
        <v>41222758.659999996</v>
      </c>
      <c r="AY21" s="20">
        <v>37482241.68</v>
      </c>
      <c r="AZ21" s="20">
        <v>7500</v>
      </c>
      <c r="BA21" s="20"/>
      <c r="BB21" s="20">
        <v>42237821.909999996</v>
      </c>
      <c r="BC21" s="20">
        <v>25248667.239999998</v>
      </c>
      <c r="BD21" s="20"/>
      <c r="BE21" s="20"/>
      <c r="BF21" s="20"/>
      <c r="BG21" s="20"/>
      <c r="BH21" s="20"/>
      <c r="BI21" s="20"/>
      <c r="BJ21" s="20">
        <v>3085605329.3299999</v>
      </c>
      <c r="BK21" s="20">
        <v>382195969.45999998</v>
      </c>
      <c r="BL21" s="20">
        <v>10949399.41</v>
      </c>
      <c r="BM21" s="20"/>
      <c r="BN21" s="20">
        <v>61442812.5</v>
      </c>
      <c r="BO21" s="20"/>
      <c r="BP21" s="20"/>
      <c r="BQ21" s="20"/>
      <c r="BR21" s="20"/>
      <c r="BS21" s="20"/>
      <c r="BT21" s="20">
        <v>554786115.71000004</v>
      </c>
      <c r="BU21" s="20">
        <v>510032827.93000001</v>
      </c>
      <c r="BV21" s="20">
        <v>14726664.77</v>
      </c>
      <c r="BW21" s="20"/>
      <c r="BX21" s="20"/>
      <c r="BY21" s="20"/>
      <c r="BZ21" s="20">
        <v>180579980</v>
      </c>
      <c r="CA21" s="20">
        <v>180579980</v>
      </c>
      <c r="CB21" s="20">
        <v>41910294.439999998</v>
      </c>
      <c r="CC21" s="20">
        <v>5057059.95</v>
      </c>
      <c r="CD21" s="20">
        <v>864395266.83000004</v>
      </c>
      <c r="CE21" s="20">
        <v>695669867.88</v>
      </c>
      <c r="CF21" s="20">
        <v>2221210062.5</v>
      </c>
      <c r="CG21" s="20">
        <v>95548992.359999999</v>
      </c>
      <c r="CH21" s="19">
        <v>376.0068</v>
      </c>
      <c r="CI21" s="19">
        <v>268.63679999999999</v>
      </c>
    </row>
    <row r="22" spans="1:87" ht="14.45" customHeight="1" x14ac:dyDescent="0.3">
      <c r="A22" s="4"/>
      <c r="B22" s="2">
        <v>46154</v>
      </c>
      <c r="C22" s="1" t="s">
        <v>60</v>
      </c>
      <c r="D22" s="2">
        <v>46155</v>
      </c>
      <c r="E22" s="15">
        <f t="shared" si="0"/>
        <v>46155</v>
      </c>
      <c r="F22" s="20">
        <v>415641295.93000001</v>
      </c>
      <c r="G22" s="20">
        <v>263926500.53</v>
      </c>
      <c r="H22" s="20">
        <v>980894746.75999999</v>
      </c>
      <c r="I22" s="20"/>
      <c r="J22" s="20">
        <v>2699907061.9699998</v>
      </c>
      <c r="K22" s="20">
        <v>507424370.19999999</v>
      </c>
      <c r="L22" s="20"/>
      <c r="M22" s="20">
        <v>0</v>
      </c>
      <c r="N22" s="20">
        <v>6200000000</v>
      </c>
      <c r="O22" s="20">
        <v>0</v>
      </c>
      <c r="P22" s="20"/>
      <c r="Q22" s="20"/>
      <c r="R22" s="20"/>
      <c r="S22" s="20"/>
      <c r="T22" s="20"/>
      <c r="U22" s="20"/>
      <c r="V22" s="20"/>
      <c r="W22" s="20"/>
      <c r="X22" s="20">
        <v>2037942223.8800001</v>
      </c>
      <c r="Y22" s="20">
        <v>0</v>
      </c>
      <c r="Z22" s="20">
        <v>8258500880.7799997</v>
      </c>
      <c r="AA22" s="20">
        <v>263926500.53</v>
      </c>
      <c r="AB22" s="20">
        <v>211233808.5</v>
      </c>
      <c r="AC22" s="20">
        <v>74401815.590000004</v>
      </c>
      <c r="AD22" s="20">
        <v>3168927811.3899999</v>
      </c>
      <c r="AE22" s="20">
        <v>181978522.72</v>
      </c>
      <c r="AF22" s="20"/>
      <c r="AG22" s="20"/>
      <c r="AH22" s="20"/>
      <c r="AI22" s="20"/>
      <c r="AJ22" s="20">
        <v>133027303.61</v>
      </c>
      <c r="AK22" s="20">
        <v>47885856.810000002</v>
      </c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>
        <v>114680313.20999999</v>
      </c>
      <c r="AW22" s="20">
        <v>33717929.280000001</v>
      </c>
      <c r="AX22" s="20">
        <v>39787417.770000003</v>
      </c>
      <c r="AY22" s="20">
        <v>32763732.68</v>
      </c>
      <c r="AZ22" s="20"/>
      <c r="BA22" s="20"/>
      <c r="BB22" s="20">
        <v>52320353.289999999</v>
      </c>
      <c r="BC22" s="20">
        <v>38598960.68</v>
      </c>
      <c r="BD22" s="20"/>
      <c r="BE22" s="20"/>
      <c r="BF22" s="20"/>
      <c r="BG22" s="20"/>
      <c r="BH22" s="20"/>
      <c r="BI22" s="20"/>
      <c r="BJ22" s="20">
        <v>3142953086.5100002</v>
      </c>
      <c r="BK22" s="20">
        <v>407976267.47000003</v>
      </c>
      <c r="BL22" s="20">
        <v>10424506.5</v>
      </c>
      <c r="BM22" s="20"/>
      <c r="BN22" s="20">
        <v>65352537.299999997</v>
      </c>
      <c r="BO22" s="20"/>
      <c r="BP22" s="20"/>
      <c r="BQ22" s="20"/>
      <c r="BR22" s="20"/>
      <c r="BS22" s="20"/>
      <c r="BT22" s="20">
        <v>677508956.53999996</v>
      </c>
      <c r="BU22" s="20">
        <v>640243127.30999994</v>
      </c>
      <c r="BV22" s="20">
        <v>22979159.859999999</v>
      </c>
      <c r="BW22" s="20"/>
      <c r="BX22" s="20"/>
      <c r="BY22" s="20"/>
      <c r="BZ22" s="20">
        <v>93090330</v>
      </c>
      <c r="CA22" s="20">
        <v>93089170</v>
      </c>
      <c r="CB22" s="20">
        <v>35288337.289999999</v>
      </c>
      <c r="CC22" s="20">
        <v>3548284.1</v>
      </c>
      <c r="CD22" s="20">
        <v>904643827.49000001</v>
      </c>
      <c r="CE22" s="20">
        <v>736880581.40999997</v>
      </c>
      <c r="CF22" s="20">
        <v>2238309259.02</v>
      </c>
      <c r="CG22" s="20">
        <v>101994066.87</v>
      </c>
      <c r="CH22" s="19">
        <v>368.96159999999998</v>
      </c>
      <c r="CI22" s="19">
        <v>258.76650000000001</v>
      </c>
    </row>
    <row r="23" spans="1:87" ht="14.45" customHeight="1" x14ac:dyDescent="0.3">
      <c r="A23" s="4"/>
      <c r="B23" s="2">
        <v>46155</v>
      </c>
      <c r="C23" s="1" t="s">
        <v>60</v>
      </c>
      <c r="D23" s="2">
        <v>46156</v>
      </c>
      <c r="E23" s="15">
        <f t="shared" si="0"/>
        <v>46156</v>
      </c>
      <c r="F23" s="20">
        <v>395890070.26999998</v>
      </c>
      <c r="G23" s="20">
        <v>239823085.37</v>
      </c>
      <c r="H23" s="20">
        <v>895772581.29999995</v>
      </c>
      <c r="I23" s="20"/>
      <c r="J23" s="20">
        <v>2401443110.52</v>
      </c>
      <c r="K23" s="20">
        <v>506816074.80000001</v>
      </c>
      <c r="L23" s="20"/>
      <c r="M23" s="20">
        <v>0</v>
      </c>
      <c r="N23" s="20">
        <v>6808000000</v>
      </c>
      <c r="O23" s="20">
        <v>0</v>
      </c>
      <c r="P23" s="20"/>
      <c r="Q23" s="20"/>
      <c r="R23" s="20"/>
      <c r="S23" s="20"/>
      <c r="T23" s="20"/>
      <c r="U23" s="20"/>
      <c r="V23" s="20"/>
      <c r="W23" s="20"/>
      <c r="X23" s="20">
        <v>2037942223.8800001</v>
      </c>
      <c r="Y23" s="20">
        <v>0</v>
      </c>
      <c r="Z23" s="20">
        <v>8463163538.21</v>
      </c>
      <c r="AA23" s="20">
        <v>239823085.37</v>
      </c>
      <c r="AB23" s="20">
        <v>208379541.37</v>
      </c>
      <c r="AC23" s="20">
        <v>72839801.409999996</v>
      </c>
      <c r="AD23" s="20">
        <v>3257844719.5900002</v>
      </c>
      <c r="AE23" s="20">
        <v>180130296.58000001</v>
      </c>
      <c r="AF23" s="20"/>
      <c r="AG23" s="20"/>
      <c r="AH23" s="20"/>
      <c r="AI23" s="20"/>
      <c r="AJ23" s="20">
        <v>136096711.59999999</v>
      </c>
      <c r="AK23" s="20">
        <v>50013447.710000001</v>
      </c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>
        <v>115208787.84</v>
      </c>
      <c r="AW23" s="20">
        <v>33641906.93</v>
      </c>
      <c r="AX23" s="20">
        <v>36578850.939999998</v>
      </c>
      <c r="AY23" s="20">
        <v>30182727.670000002</v>
      </c>
      <c r="AZ23" s="20"/>
      <c r="BA23" s="20"/>
      <c r="BB23" s="20">
        <v>67273183.269999996</v>
      </c>
      <c r="BC23" s="20">
        <v>52126139.079999998</v>
      </c>
      <c r="BD23" s="20"/>
      <c r="BE23" s="20"/>
      <c r="BF23" s="20"/>
      <c r="BG23" s="20"/>
      <c r="BH23" s="20"/>
      <c r="BI23" s="20"/>
      <c r="BJ23" s="20">
        <v>3247284097.3800001</v>
      </c>
      <c r="BK23" s="20">
        <v>417844793.12</v>
      </c>
      <c r="BL23" s="20">
        <v>10610101.140000001</v>
      </c>
      <c r="BM23" s="20"/>
      <c r="BN23" s="20">
        <v>65370020.850000001</v>
      </c>
      <c r="BO23" s="20"/>
      <c r="BP23" s="20"/>
      <c r="BQ23" s="20"/>
      <c r="BR23" s="20"/>
      <c r="BS23" s="20"/>
      <c r="BT23" s="20">
        <v>645599736.72000003</v>
      </c>
      <c r="BU23" s="20">
        <v>603433742.16999996</v>
      </c>
      <c r="BV23" s="20">
        <v>21669938.75</v>
      </c>
      <c r="BW23" s="20"/>
      <c r="BX23" s="20"/>
      <c r="BY23" s="20"/>
      <c r="BZ23" s="20">
        <v>159062310</v>
      </c>
      <c r="CA23" s="20">
        <v>159062310</v>
      </c>
      <c r="CB23" s="20">
        <v>33074731.66</v>
      </c>
      <c r="CC23" s="20">
        <v>2437362.29</v>
      </c>
      <c r="CD23" s="20">
        <v>935386839.12</v>
      </c>
      <c r="CE23" s="20">
        <v>764933414.46000004</v>
      </c>
      <c r="CF23" s="20">
        <v>2311897258.2600002</v>
      </c>
      <c r="CG23" s="20">
        <v>104461198.28</v>
      </c>
      <c r="CH23" s="19">
        <v>366.07010000000002</v>
      </c>
      <c r="CI23" s="19">
        <v>229.58099999999999</v>
      </c>
    </row>
    <row r="24" spans="1:87" ht="14.45" customHeight="1" x14ac:dyDescent="0.3">
      <c r="A24" s="4"/>
      <c r="B24" s="2">
        <v>46156</v>
      </c>
      <c r="C24" s="1" t="s">
        <v>60</v>
      </c>
      <c r="D24" s="2">
        <v>46157</v>
      </c>
      <c r="E24" s="15">
        <f t="shared" si="0"/>
        <v>46157</v>
      </c>
      <c r="F24" s="20">
        <v>388792241.68000001</v>
      </c>
      <c r="G24" s="20">
        <v>231578835.78</v>
      </c>
      <c r="H24" s="20">
        <v>1047390300.38</v>
      </c>
      <c r="I24" s="20"/>
      <c r="J24" s="20">
        <v>2451445928.52</v>
      </c>
      <c r="K24" s="20">
        <v>506689892.80000001</v>
      </c>
      <c r="L24" s="20"/>
      <c r="M24" s="20">
        <v>0</v>
      </c>
      <c r="N24" s="20">
        <v>6555000000</v>
      </c>
      <c r="O24" s="20">
        <v>0</v>
      </c>
      <c r="P24" s="20"/>
      <c r="Q24" s="20"/>
      <c r="R24" s="20"/>
      <c r="S24" s="20"/>
      <c r="T24" s="20"/>
      <c r="U24" s="20"/>
      <c r="V24" s="20"/>
      <c r="W24" s="20"/>
      <c r="X24" s="20">
        <v>2037942223.8800001</v>
      </c>
      <c r="Y24" s="20">
        <v>0</v>
      </c>
      <c r="Z24" s="20">
        <v>8404686246.6999998</v>
      </c>
      <c r="AA24" s="20">
        <v>231578835.78</v>
      </c>
      <c r="AB24" s="20">
        <v>206732577.63999999</v>
      </c>
      <c r="AC24" s="20">
        <v>72508916.159999996</v>
      </c>
      <c r="AD24" s="20">
        <v>3237472613.2399998</v>
      </c>
      <c r="AE24" s="20">
        <v>177727596.91999999</v>
      </c>
      <c r="AF24" s="20"/>
      <c r="AG24" s="20"/>
      <c r="AH24" s="20"/>
      <c r="AI24" s="20"/>
      <c r="AJ24" s="20">
        <v>135804815.44999999</v>
      </c>
      <c r="AK24" s="20">
        <v>49890802.82</v>
      </c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>
        <v>114655258.33</v>
      </c>
      <c r="AW24" s="20">
        <v>33634279.049999997</v>
      </c>
      <c r="AX24" s="20">
        <v>50104108.289999999</v>
      </c>
      <c r="AY24" s="20">
        <v>44930481.049999997</v>
      </c>
      <c r="AZ24" s="20"/>
      <c r="BA24" s="20"/>
      <c r="BB24" s="20">
        <v>55292810.32</v>
      </c>
      <c r="BC24" s="20">
        <v>41565619.539999999</v>
      </c>
      <c r="BD24" s="20"/>
      <c r="BE24" s="20"/>
      <c r="BF24" s="20"/>
      <c r="BG24" s="20"/>
      <c r="BH24" s="20"/>
      <c r="BI24" s="20"/>
      <c r="BJ24" s="20">
        <v>3225804523.1999998</v>
      </c>
      <c r="BK24" s="20">
        <v>419168206.44</v>
      </c>
      <c r="BL24" s="20">
        <v>10389483.98</v>
      </c>
      <c r="BM24" s="20"/>
      <c r="BN24" s="20">
        <v>65628592.890000001</v>
      </c>
      <c r="BO24" s="20"/>
      <c r="BP24" s="20"/>
      <c r="BQ24" s="20"/>
      <c r="BR24" s="20"/>
      <c r="BS24" s="20"/>
      <c r="BT24" s="20">
        <v>590658594.10000002</v>
      </c>
      <c r="BU24" s="20">
        <v>555689322.47000003</v>
      </c>
      <c r="BV24" s="20">
        <v>13150593.810000001</v>
      </c>
      <c r="BW24" s="20"/>
      <c r="BX24" s="20"/>
      <c r="BY24" s="20"/>
      <c r="BZ24" s="20">
        <v>224997140</v>
      </c>
      <c r="CA24" s="20">
        <v>224997140</v>
      </c>
      <c r="CB24" s="20">
        <v>34284451.439999998</v>
      </c>
      <c r="CC24" s="20">
        <v>3315817.69</v>
      </c>
      <c r="CD24" s="20">
        <v>939108856.22000003</v>
      </c>
      <c r="CE24" s="20">
        <v>784002280.15999997</v>
      </c>
      <c r="CF24" s="20">
        <v>2286695666.98</v>
      </c>
      <c r="CG24" s="20">
        <v>104792051.61</v>
      </c>
      <c r="CH24" s="19">
        <v>367.54719999999998</v>
      </c>
      <c r="CI24" s="19">
        <v>220.9889</v>
      </c>
    </row>
    <row r="25" spans="1:87" ht="14.45" customHeight="1" x14ac:dyDescent="0.3">
      <c r="A25" s="4"/>
      <c r="B25" s="2">
        <v>46157</v>
      </c>
      <c r="C25" s="1" t="s">
        <v>60</v>
      </c>
      <c r="D25" s="2">
        <v>46158</v>
      </c>
      <c r="E25" s="15">
        <f t="shared" si="0"/>
        <v>46158</v>
      </c>
      <c r="F25" s="20">
        <v>366623801.04000002</v>
      </c>
      <c r="G25" s="20">
        <v>241244687.13999999</v>
      </c>
      <c r="H25" s="20">
        <v>997280621.27999997</v>
      </c>
      <c r="I25" s="20"/>
      <c r="J25" s="20">
        <v>2358385129.7199998</v>
      </c>
      <c r="K25" s="20">
        <v>487620094</v>
      </c>
      <c r="L25" s="20"/>
      <c r="M25" s="20">
        <v>0</v>
      </c>
      <c r="N25" s="20">
        <v>6680000000</v>
      </c>
      <c r="O25" s="20">
        <v>0</v>
      </c>
      <c r="P25" s="20"/>
      <c r="Q25" s="20"/>
      <c r="R25" s="20"/>
      <c r="S25" s="20"/>
      <c r="T25" s="20"/>
      <c r="U25" s="20"/>
      <c r="V25" s="20"/>
      <c r="W25" s="20"/>
      <c r="X25" s="20">
        <v>2037942223.8800001</v>
      </c>
      <c r="Y25" s="20">
        <v>0</v>
      </c>
      <c r="Z25" s="20">
        <v>8364347328.1599998</v>
      </c>
      <c r="AA25" s="20">
        <v>241244687.13999999</v>
      </c>
      <c r="AB25" s="20">
        <v>208660888.06999999</v>
      </c>
      <c r="AC25" s="20">
        <v>68686348.549999997</v>
      </c>
      <c r="AD25" s="20">
        <v>3255344760.5700002</v>
      </c>
      <c r="AE25" s="20">
        <v>176916296.05000001</v>
      </c>
      <c r="AF25" s="20"/>
      <c r="AG25" s="20"/>
      <c r="AH25" s="20"/>
      <c r="AI25" s="20"/>
      <c r="AJ25" s="20">
        <v>131656160.95999999</v>
      </c>
      <c r="AK25" s="20">
        <v>49834373.579999998</v>
      </c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>
        <v>75470381.620000005</v>
      </c>
      <c r="AW25" s="20">
        <v>2768945.31</v>
      </c>
      <c r="AX25" s="20">
        <v>59551560.57</v>
      </c>
      <c r="AY25" s="20">
        <v>53537649.079999998</v>
      </c>
      <c r="AZ25" s="20"/>
      <c r="BA25" s="20"/>
      <c r="BB25" s="20">
        <v>72573938.189999998</v>
      </c>
      <c r="BC25" s="20">
        <v>57639451.259999998</v>
      </c>
      <c r="BD25" s="20"/>
      <c r="BE25" s="20"/>
      <c r="BF25" s="20"/>
      <c r="BG25" s="20"/>
      <c r="BH25" s="20"/>
      <c r="BI25" s="20"/>
      <c r="BJ25" s="20">
        <v>3211320339.6500001</v>
      </c>
      <c r="BK25" s="20">
        <v>408293884.47000003</v>
      </c>
      <c r="BL25" s="20">
        <v>9984309.5500000007</v>
      </c>
      <c r="BM25" s="20"/>
      <c r="BN25" s="20">
        <v>71043794.849999994</v>
      </c>
      <c r="BO25" s="20"/>
      <c r="BP25" s="20"/>
      <c r="BQ25" s="20"/>
      <c r="BR25" s="20"/>
      <c r="BS25" s="20"/>
      <c r="BT25" s="20">
        <v>881594900.12</v>
      </c>
      <c r="BU25" s="20">
        <v>811834142.77999997</v>
      </c>
      <c r="BV25" s="20">
        <v>13647891.880000001</v>
      </c>
      <c r="BW25" s="20"/>
      <c r="BX25" s="20"/>
      <c r="BY25" s="20"/>
      <c r="BZ25" s="20">
        <v>85726.64</v>
      </c>
      <c r="CA25" s="20"/>
      <c r="CB25" s="20">
        <v>38389830.560000002</v>
      </c>
      <c r="CC25" s="20">
        <v>3273823.65</v>
      </c>
      <c r="CD25" s="20">
        <v>1014746453.6</v>
      </c>
      <c r="CE25" s="20">
        <v>815107966.42999995</v>
      </c>
      <c r="CF25" s="20">
        <v>2196573886.0500002</v>
      </c>
      <c r="CG25" s="20">
        <v>102073471.12</v>
      </c>
      <c r="CH25" s="19">
        <v>380.79059999999998</v>
      </c>
      <c r="CI25" s="19">
        <v>236.3442</v>
      </c>
    </row>
    <row r="26" spans="1:87" ht="14.45" customHeight="1" x14ac:dyDescent="0.3">
      <c r="A26" s="4"/>
      <c r="B26" s="2">
        <v>46160</v>
      </c>
      <c r="C26" s="1" t="s">
        <v>60</v>
      </c>
      <c r="D26" s="2">
        <v>46161</v>
      </c>
      <c r="E26" s="15">
        <f t="shared" si="0"/>
        <v>46161</v>
      </c>
      <c r="F26" s="20">
        <v>390692788.75999999</v>
      </c>
      <c r="G26" s="20">
        <v>245433540.36000001</v>
      </c>
      <c r="H26" s="20">
        <v>889857655.08000004</v>
      </c>
      <c r="I26" s="20"/>
      <c r="J26" s="20">
        <v>2207588495.52</v>
      </c>
      <c r="K26" s="20">
        <v>486468414.80000001</v>
      </c>
      <c r="L26" s="20"/>
      <c r="M26" s="20">
        <v>0</v>
      </c>
      <c r="N26" s="20">
        <v>7007000000</v>
      </c>
      <c r="O26" s="20">
        <v>0</v>
      </c>
      <c r="P26" s="20"/>
      <c r="Q26" s="20"/>
      <c r="R26" s="20"/>
      <c r="S26" s="20"/>
      <c r="T26" s="20"/>
      <c r="U26" s="20"/>
      <c r="V26" s="20"/>
      <c r="W26" s="20"/>
      <c r="X26" s="20">
        <v>2037942223.8800001</v>
      </c>
      <c r="Y26" s="20">
        <v>0</v>
      </c>
      <c r="Z26" s="20">
        <v>8457196715.4799995</v>
      </c>
      <c r="AA26" s="20">
        <v>245433540.36000001</v>
      </c>
      <c r="AB26" s="20">
        <v>206809206.68000001</v>
      </c>
      <c r="AC26" s="20">
        <v>67659239.379999995</v>
      </c>
      <c r="AD26" s="20">
        <v>3251627343.54</v>
      </c>
      <c r="AE26" s="20">
        <v>175950741.47999999</v>
      </c>
      <c r="AF26" s="20"/>
      <c r="AG26" s="20"/>
      <c r="AH26" s="20"/>
      <c r="AI26" s="20"/>
      <c r="AJ26" s="20">
        <v>113718963.56999999</v>
      </c>
      <c r="AK26" s="20">
        <v>44565858.979999997</v>
      </c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>
        <v>66631714.890000001</v>
      </c>
      <c r="AW26" s="20">
        <v>5238386.8</v>
      </c>
      <c r="AX26" s="20">
        <v>36449332.549999997</v>
      </c>
      <c r="AY26" s="20">
        <v>31434355.809999999</v>
      </c>
      <c r="AZ26" s="20"/>
      <c r="BA26" s="20"/>
      <c r="BB26" s="20">
        <v>96085861.870000005</v>
      </c>
      <c r="BC26" s="20">
        <v>80928422.340000004</v>
      </c>
      <c r="BD26" s="20"/>
      <c r="BE26" s="20"/>
      <c r="BF26" s="20"/>
      <c r="BG26" s="20"/>
      <c r="BH26" s="20"/>
      <c r="BI26" s="20"/>
      <c r="BJ26" s="20">
        <v>3180665968.5799999</v>
      </c>
      <c r="BK26" s="20">
        <v>404062661.24000001</v>
      </c>
      <c r="BL26" s="20">
        <v>10911792.41</v>
      </c>
      <c r="BM26" s="20"/>
      <c r="BN26" s="20">
        <v>71453887.049999997</v>
      </c>
      <c r="BO26" s="20"/>
      <c r="BP26" s="20"/>
      <c r="BQ26" s="20"/>
      <c r="BR26" s="20"/>
      <c r="BS26" s="20"/>
      <c r="BT26" s="20">
        <v>696673037.70000005</v>
      </c>
      <c r="BU26" s="20">
        <v>651505982.80999994</v>
      </c>
      <c r="BV26" s="20">
        <v>13687996.91</v>
      </c>
      <c r="BW26" s="20"/>
      <c r="BX26" s="20"/>
      <c r="BY26" s="20"/>
      <c r="BZ26" s="20">
        <v>88144800</v>
      </c>
      <c r="CA26" s="20">
        <v>88144800</v>
      </c>
      <c r="CB26" s="20">
        <v>35693138.460000001</v>
      </c>
      <c r="CC26" s="20">
        <v>5866298.4400000004</v>
      </c>
      <c r="CD26" s="20">
        <v>916564652.52999997</v>
      </c>
      <c r="CE26" s="20">
        <v>745517081.25</v>
      </c>
      <c r="CF26" s="20">
        <v>2264101316.0500002</v>
      </c>
      <c r="CG26" s="20">
        <v>101015665.31</v>
      </c>
      <c r="CH26" s="19">
        <v>373.53440000000001</v>
      </c>
      <c r="CI26" s="19">
        <v>242.9658</v>
      </c>
    </row>
    <row r="27" spans="1:87" ht="14.45" customHeight="1" x14ac:dyDescent="0.3">
      <c r="A27" s="4"/>
      <c r="B27" s="2">
        <v>46161</v>
      </c>
      <c r="C27" s="1" t="s">
        <v>60</v>
      </c>
      <c r="D27" s="2">
        <v>46162</v>
      </c>
      <c r="E27" s="15">
        <f t="shared" si="0"/>
        <v>46162</v>
      </c>
      <c r="F27" s="20">
        <v>420587837.85000002</v>
      </c>
      <c r="G27" s="20">
        <v>251437783.44999999</v>
      </c>
      <c r="H27" s="20">
        <v>913814490.96000004</v>
      </c>
      <c r="I27" s="20"/>
      <c r="J27" s="20">
        <v>2115819939.3199999</v>
      </c>
      <c r="K27" s="20">
        <v>487802903.60000002</v>
      </c>
      <c r="L27" s="20"/>
      <c r="M27" s="20">
        <v>0</v>
      </c>
      <c r="N27" s="20">
        <v>6950000000</v>
      </c>
      <c r="O27" s="20">
        <v>0</v>
      </c>
      <c r="P27" s="20"/>
      <c r="Q27" s="20"/>
      <c r="R27" s="20"/>
      <c r="S27" s="20"/>
      <c r="T27" s="20"/>
      <c r="U27" s="20"/>
      <c r="V27" s="20"/>
      <c r="W27" s="20"/>
      <c r="X27" s="20">
        <v>2037942223.8800001</v>
      </c>
      <c r="Y27" s="20">
        <v>0</v>
      </c>
      <c r="Z27" s="20">
        <v>8362280044.25</v>
      </c>
      <c r="AA27" s="20">
        <v>251437783.44999999</v>
      </c>
      <c r="AB27" s="20">
        <v>207323052.16</v>
      </c>
      <c r="AC27" s="20">
        <v>68245471.510000005</v>
      </c>
      <c r="AD27" s="20">
        <v>3234951477.1700001</v>
      </c>
      <c r="AE27" s="20">
        <v>188612407.93000001</v>
      </c>
      <c r="AF27" s="20">
        <v>22500000</v>
      </c>
      <c r="AG27" s="20"/>
      <c r="AH27" s="20"/>
      <c r="AI27" s="20"/>
      <c r="AJ27" s="20">
        <v>110826133.40000001</v>
      </c>
      <c r="AK27" s="20">
        <v>44691094.840000004</v>
      </c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>
        <v>66639739.659999996</v>
      </c>
      <c r="AW27" s="20">
        <v>5252683.6100000003</v>
      </c>
      <c r="AX27" s="20">
        <v>33174714.059999999</v>
      </c>
      <c r="AY27" s="20">
        <v>26033775.120000001</v>
      </c>
      <c r="AZ27" s="20">
        <v>5450</v>
      </c>
      <c r="BA27" s="20"/>
      <c r="BB27" s="20">
        <v>96446119.849999994</v>
      </c>
      <c r="BC27" s="20">
        <v>84054655.700000003</v>
      </c>
      <c r="BD27" s="20"/>
      <c r="BE27" s="20"/>
      <c r="BF27" s="20"/>
      <c r="BG27" s="20"/>
      <c r="BH27" s="20"/>
      <c r="BI27" s="20"/>
      <c r="BJ27" s="20">
        <v>3180450385.7800002</v>
      </c>
      <c r="BK27" s="20">
        <v>415795899.16000003</v>
      </c>
      <c r="BL27" s="20">
        <v>10920550.130000001</v>
      </c>
      <c r="BM27" s="20"/>
      <c r="BN27" s="20">
        <v>70406287.790000007</v>
      </c>
      <c r="BO27" s="20"/>
      <c r="BP27" s="20"/>
      <c r="BQ27" s="20"/>
      <c r="BR27" s="20"/>
      <c r="BS27" s="20"/>
      <c r="BT27" s="20">
        <v>726912030.70000005</v>
      </c>
      <c r="BU27" s="20">
        <v>688736476.91999996</v>
      </c>
      <c r="BV27" s="20">
        <v>14565590.41</v>
      </c>
      <c r="BW27" s="20"/>
      <c r="BX27" s="20"/>
      <c r="BY27" s="20"/>
      <c r="BZ27" s="20">
        <v>66238650</v>
      </c>
      <c r="CA27" s="20">
        <v>66238650</v>
      </c>
      <c r="CB27" s="20">
        <v>36314633.090000004</v>
      </c>
      <c r="CC27" s="20">
        <v>2816033.19</v>
      </c>
      <c r="CD27" s="20">
        <v>925357742.12</v>
      </c>
      <c r="CE27" s="20">
        <v>757791160.11000001</v>
      </c>
      <c r="CF27" s="20">
        <v>2255092643.6599998</v>
      </c>
      <c r="CG27" s="20">
        <v>103948974.79000001</v>
      </c>
      <c r="CH27" s="19">
        <v>370.81760000000003</v>
      </c>
      <c r="CI27" s="19">
        <v>241.88579999999999</v>
      </c>
    </row>
    <row r="28" spans="1:87" ht="14.45" customHeight="1" x14ac:dyDescent="0.3">
      <c r="A28" s="4"/>
      <c r="B28" s="2">
        <v>46162</v>
      </c>
      <c r="C28" s="1" t="s">
        <v>60</v>
      </c>
      <c r="D28" s="2">
        <v>46163</v>
      </c>
      <c r="E28" s="15">
        <f t="shared" si="0"/>
        <v>46163</v>
      </c>
      <c r="F28" s="20">
        <v>441932376.81999999</v>
      </c>
      <c r="G28" s="20">
        <v>261484951.41999999</v>
      </c>
      <c r="H28" s="20">
        <v>971903415.63999999</v>
      </c>
      <c r="I28" s="20"/>
      <c r="J28" s="20">
        <v>2096062333.22</v>
      </c>
      <c r="K28" s="20">
        <v>482982649</v>
      </c>
      <c r="L28" s="20"/>
      <c r="M28" s="20">
        <v>0</v>
      </c>
      <c r="N28" s="20">
        <v>6800000000</v>
      </c>
      <c r="O28" s="20">
        <v>0</v>
      </c>
      <c r="P28" s="20"/>
      <c r="Q28" s="20"/>
      <c r="R28" s="20"/>
      <c r="S28" s="20"/>
      <c r="T28" s="20"/>
      <c r="U28" s="20"/>
      <c r="V28" s="20"/>
      <c r="W28" s="20"/>
      <c r="X28" s="20">
        <v>2037942223.8800001</v>
      </c>
      <c r="Y28" s="20">
        <v>0</v>
      </c>
      <c r="Z28" s="20">
        <v>8271955901.8000002</v>
      </c>
      <c r="AA28" s="20">
        <v>261484951.41999999</v>
      </c>
      <c r="AB28" s="20">
        <v>206796799.41</v>
      </c>
      <c r="AC28" s="20">
        <v>68678032.189999998</v>
      </c>
      <c r="AD28" s="20">
        <v>3224126244.2399998</v>
      </c>
      <c r="AE28" s="20">
        <v>190414065.97</v>
      </c>
      <c r="AF28" s="20">
        <v>22500000</v>
      </c>
      <c r="AG28" s="20"/>
      <c r="AH28" s="20"/>
      <c r="AI28" s="20"/>
      <c r="AJ28" s="20">
        <v>115037506.20999999</v>
      </c>
      <c r="AK28" s="20">
        <v>44602999.060000002</v>
      </c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>
        <v>66701240.119999997</v>
      </c>
      <c r="AW28" s="20">
        <v>5243252.7300000004</v>
      </c>
      <c r="AX28" s="20">
        <v>33747851.869999997</v>
      </c>
      <c r="AY28" s="20">
        <v>27327708.449999999</v>
      </c>
      <c r="AZ28" s="20"/>
      <c r="BA28" s="20"/>
      <c r="BB28" s="20">
        <v>40932622.969999999</v>
      </c>
      <c r="BC28" s="20">
        <v>26265355.989999998</v>
      </c>
      <c r="BD28" s="20"/>
      <c r="BE28" s="20"/>
      <c r="BF28" s="20"/>
      <c r="BG28" s="20"/>
      <c r="BH28" s="20"/>
      <c r="BI28" s="20"/>
      <c r="BJ28" s="20">
        <v>3058342359.7199998</v>
      </c>
      <c r="BK28" s="20">
        <v>361437375.99000001</v>
      </c>
      <c r="BL28" s="20">
        <v>10996497.869999999</v>
      </c>
      <c r="BM28" s="20"/>
      <c r="BN28" s="20">
        <v>70363500.189999998</v>
      </c>
      <c r="BO28" s="20"/>
      <c r="BP28" s="20"/>
      <c r="BQ28" s="20"/>
      <c r="BR28" s="20"/>
      <c r="BS28" s="20"/>
      <c r="BT28" s="20">
        <v>712471265.61000001</v>
      </c>
      <c r="BU28" s="20">
        <v>665332707.98000002</v>
      </c>
      <c r="BV28" s="20">
        <v>4480907.82</v>
      </c>
      <c r="BW28" s="20"/>
      <c r="BX28" s="20"/>
      <c r="BY28" s="20"/>
      <c r="BZ28" s="20">
        <v>88306000</v>
      </c>
      <c r="CA28" s="20">
        <v>88306000</v>
      </c>
      <c r="CB28" s="20">
        <v>36436323.969999999</v>
      </c>
      <c r="CC28" s="20">
        <v>3119861.18</v>
      </c>
      <c r="CD28" s="20">
        <v>923054495.46000004</v>
      </c>
      <c r="CE28" s="20">
        <v>756758569.15999997</v>
      </c>
      <c r="CF28" s="20">
        <v>2135287864.26</v>
      </c>
      <c r="CG28" s="20">
        <v>90359344</v>
      </c>
      <c r="CH28" s="19">
        <v>387.39299999999997</v>
      </c>
      <c r="CI28" s="19">
        <v>289.38339999999999</v>
      </c>
    </row>
    <row r="29" spans="1:87" ht="14.45" customHeight="1" x14ac:dyDescent="0.25">
      <c r="A29" s="4"/>
      <c r="B29" s="2">
        <v>46163</v>
      </c>
      <c r="C29" s="1" t="s">
        <v>60</v>
      </c>
      <c r="D29" s="2">
        <v>46164</v>
      </c>
      <c r="E29" s="15">
        <f t="shared" si="0"/>
        <v>46164</v>
      </c>
      <c r="F29" s="20">
        <v>433688338.88</v>
      </c>
      <c r="G29" s="20">
        <v>269287835.98000002</v>
      </c>
      <c r="H29" s="20">
        <v>968234850.89999998</v>
      </c>
      <c r="I29" s="20"/>
      <c r="J29" s="20">
        <v>2202748395.52</v>
      </c>
      <c r="K29" s="20">
        <v>483173711.30000001</v>
      </c>
      <c r="L29" s="20"/>
      <c r="M29" s="20">
        <v>0</v>
      </c>
      <c r="N29" s="20">
        <v>6800000000</v>
      </c>
      <c r="O29" s="20">
        <v>0</v>
      </c>
      <c r="P29" s="20"/>
      <c r="Q29" s="20"/>
      <c r="R29" s="20"/>
      <c r="S29" s="20"/>
      <c r="T29" s="20"/>
      <c r="U29" s="20"/>
      <c r="V29" s="20"/>
      <c r="W29" s="20"/>
      <c r="X29" s="20">
        <v>2037942223.8800001</v>
      </c>
      <c r="Y29" s="20">
        <v>0</v>
      </c>
      <c r="Z29" s="20">
        <v>8366729361.4200001</v>
      </c>
      <c r="AA29" s="20">
        <v>269287835.98000002</v>
      </c>
      <c r="AB29" s="20">
        <v>206433539.06</v>
      </c>
      <c r="AC29" s="20">
        <v>68491655.709999993</v>
      </c>
      <c r="AD29" s="20">
        <v>3264035235.3699999</v>
      </c>
      <c r="AE29" s="20">
        <v>188408393.97</v>
      </c>
      <c r="AF29" s="20">
        <v>10000000</v>
      </c>
      <c r="AG29" s="20"/>
      <c r="AH29" s="20"/>
      <c r="AI29" s="20"/>
      <c r="AJ29" s="20">
        <v>112411284.23</v>
      </c>
      <c r="AK29" s="20">
        <v>44616207.07</v>
      </c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>
        <v>66367068.350000001</v>
      </c>
      <c r="AW29" s="20">
        <v>5145700.3099999996</v>
      </c>
      <c r="AX29" s="20">
        <v>32335044.02</v>
      </c>
      <c r="AY29" s="20">
        <v>26078095.32</v>
      </c>
      <c r="AZ29" s="20">
        <v>6870</v>
      </c>
      <c r="BA29" s="20"/>
      <c r="BB29" s="20">
        <v>43307863.119999997</v>
      </c>
      <c r="BC29" s="20">
        <v>29188673.27</v>
      </c>
      <c r="BD29" s="20"/>
      <c r="BE29" s="20"/>
      <c r="BF29" s="20"/>
      <c r="BG29" s="20"/>
      <c r="BH29" s="20"/>
      <c r="BI29" s="20"/>
      <c r="BJ29" s="20">
        <v>3061278995.6700001</v>
      </c>
      <c r="BK29" s="20">
        <v>360302125.97000003</v>
      </c>
      <c r="BL29" s="20">
        <v>10802729.74</v>
      </c>
      <c r="BM29" s="20"/>
      <c r="BN29" s="20">
        <v>70400073.340000004</v>
      </c>
      <c r="BO29" s="20"/>
      <c r="BP29" s="20"/>
      <c r="BQ29" s="20"/>
      <c r="BR29" s="20"/>
      <c r="BS29" s="20"/>
      <c r="BT29" s="20">
        <v>581520056.89999998</v>
      </c>
      <c r="BU29" s="20">
        <v>540653997.38999999</v>
      </c>
      <c r="BV29" s="20">
        <v>8469607.8200000003</v>
      </c>
      <c r="BW29" s="20"/>
      <c r="BX29" s="20"/>
      <c r="BY29" s="20"/>
      <c r="BZ29" s="20">
        <v>154794850</v>
      </c>
      <c r="CA29" s="20">
        <v>154794850</v>
      </c>
      <c r="CB29" s="20">
        <v>36164010.469999999</v>
      </c>
      <c r="CC29" s="20">
        <v>3073885.97</v>
      </c>
      <c r="CD29" s="20">
        <v>862151328.26999998</v>
      </c>
      <c r="CE29" s="20">
        <v>698522733.36000001</v>
      </c>
      <c r="CF29" s="20">
        <v>2199127667.4000001</v>
      </c>
      <c r="CG29" s="20">
        <v>90075531.489999995</v>
      </c>
      <c r="CH29" s="19">
        <v>380.45670000000001</v>
      </c>
      <c r="CI29" s="19">
        <v>298.95780000000002</v>
      </c>
    </row>
    <row r="30" spans="1:87" ht="14.45" customHeight="1" x14ac:dyDescent="0.25">
      <c r="A30" s="4"/>
      <c r="B30" s="2">
        <v>46164</v>
      </c>
      <c r="C30" s="1" t="s">
        <v>60</v>
      </c>
      <c r="D30" s="2">
        <v>46165</v>
      </c>
      <c r="E30" s="15">
        <f t="shared" si="0"/>
        <v>46165</v>
      </c>
      <c r="F30" s="20">
        <v>428683869.86000001</v>
      </c>
      <c r="G30" s="20">
        <v>271457687.95999998</v>
      </c>
      <c r="H30" s="20">
        <v>929462768.20000005</v>
      </c>
      <c r="I30" s="20"/>
      <c r="J30" s="20">
        <v>2044266606.9200001</v>
      </c>
      <c r="K30" s="20">
        <v>454759922.69999999</v>
      </c>
      <c r="L30" s="20"/>
      <c r="M30" s="20">
        <v>0</v>
      </c>
      <c r="N30" s="20">
        <v>6960000000</v>
      </c>
      <c r="O30" s="20">
        <v>0</v>
      </c>
      <c r="P30" s="20"/>
      <c r="Q30" s="20"/>
      <c r="R30" s="20"/>
      <c r="S30" s="20"/>
      <c r="T30" s="20"/>
      <c r="U30" s="20"/>
      <c r="V30" s="20"/>
      <c r="W30" s="20"/>
      <c r="X30" s="20">
        <v>2037942223.8800001</v>
      </c>
      <c r="Y30" s="20">
        <v>0</v>
      </c>
      <c r="Z30" s="20">
        <v>8324471021.1000004</v>
      </c>
      <c r="AA30" s="20">
        <v>271457687.95999998</v>
      </c>
      <c r="AB30" s="20">
        <v>212720835.06999999</v>
      </c>
      <c r="AC30" s="20">
        <v>68509817.010000005</v>
      </c>
      <c r="AD30" s="20">
        <v>3274540688.23</v>
      </c>
      <c r="AE30" s="20">
        <v>187659370.46000001</v>
      </c>
      <c r="AF30" s="20">
        <v>10000000</v>
      </c>
      <c r="AG30" s="20"/>
      <c r="AH30" s="20"/>
      <c r="AI30" s="20"/>
      <c r="AJ30" s="20">
        <v>108834072.97</v>
      </c>
      <c r="AK30" s="20">
        <v>44616445.590000004</v>
      </c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>
        <v>63023160.479999997</v>
      </c>
      <c r="AW30" s="20">
        <v>5145789.7</v>
      </c>
      <c r="AX30" s="20">
        <v>57637315.740000002</v>
      </c>
      <c r="AY30" s="20">
        <v>50353883.68</v>
      </c>
      <c r="AZ30" s="20">
        <v>15412047.880000001</v>
      </c>
      <c r="BA30" s="20">
        <v>15401428.939999999</v>
      </c>
      <c r="BB30" s="20">
        <v>30734902.16</v>
      </c>
      <c r="BC30" s="20">
        <v>15790841.16</v>
      </c>
      <c r="BD30" s="20"/>
      <c r="BE30" s="20"/>
      <c r="BF30" s="20"/>
      <c r="BG30" s="20"/>
      <c r="BH30" s="20"/>
      <c r="BI30" s="20"/>
      <c r="BJ30" s="20">
        <v>3096754047.4099998</v>
      </c>
      <c r="BK30" s="20">
        <v>385319910.22000003</v>
      </c>
      <c r="BL30" s="20">
        <v>10491939.539999999</v>
      </c>
      <c r="BM30" s="20"/>
      <c r="BN30" s="20">
        <v>62953349.840000004</v>
      </c>
      <c r="BO30" s="20"/>
      <c r="BP30" s="20"/>
      <c r="BQ30" s="20"/>
      <c r="BR30" s="20"/>
      <c r="BS30" s="20"/>
      <c r="BT30" s="20">
        <v>834985682.59000003</v>
      </c>
      <c r="BU30" s="20">
        <v>759654497.38999999</v>
      </c>
      <c r="BV30" s="20">
        <v>13979016.890000001</v>
      </c>
      <c r="BW30" s="20"/>
      <c r="BX30" s="20"/>
      <c r="BY30" s="20"/>
      <c r="BZ30" s="20">
        <v>59634332.780000001</v>
      </c>
      <c r="CA30" s="20">
        <v>59624910</v>
      </c>
      <c r="CB30" s="20">
        <v>36020303.68</v>
      </c>
      <c r="CC30" s="20">
        <v>2916526.04</v>
      </c>
      <c r="CD30" s="20">
        <v>1018064625.3200001</v>
      </c>
      <c r="CE30" s="20">
        <v>822195933.42999995</v>
      </c>
      <c r="CF30" s="20">
        <v>2078689422.0899999</v>
      </c>
      <c r="CG30" s="20">
        <v>96329977.549999997</v>
      </c>
      <c r="CH30" s="19">
        <v>400.46730000000002</v>
      </c>
      <c r="CI30" s="19">
        <v>281.7998</v>
      </c>
    </row>
    <row r="31" spans="1:87" ht="14.45" customHeight="1" x14ac:dyDescent="0.25">
      <c r="A31" s="4"/>
      <c r="B31" s="2">
        <v>46167</v>
      </c>
      <c r="C31" s="1" t="s">
        <v>60</v>
      </c>
      <c r="D31" s="2">
        <v>46168</v>
      </c>
      <c r="E31" s="15">
        <f t="shared" si="0"/>
        <v>46168</v>
      </c>
      <c r="F31" s="20">
        <v>449207593.26999998</v>
      </c>
      <c r="G31" s="20">
        <v>290706120.87</v>
      </c>
      <c r="H31" s="20">
        <v>889186155.35000002</v>
      </c>
      <c r="I31" s="20"/>
      <c r="J31" s="20">
        <v>1967752337.52</v>
      </c>
      <c r="K31" s="20">
        <v>455013653.30000001</v>
      </c>
      <c r="L31" s="20"/>
      <c r="M31" s="20">
        <v>0</v>
      </c>
      <c r="N31" s="20">
        <v>7000000000</v>
      </c>
      <c r="O31" s="20">
        <v>0</v>
      </c>
      <c r="P31" s="20"/>
      <c r="Q31" s="20"/>
      <c r="R31" s="20"/>
      <c r="S31" s="20"/>
      <c r="T31" s="20"/>
      <c r="U31" s="20"/>
      <c r="V31" s="20"/>
      <c r="W31" s="20"/>
      <c r="X31" s="20">
        <v>2037942223.8800001</v>
      </c>
      <c r="Y31" s="20">
        <v>0</v>
      </c>
      <c r="Z31" s="20">
        <v>8268203862.2600002</v>
      </c>
      <c r="AA31" s="20">
        <v>290706120.87</v>
      </c>
      <c r="AB31" s="20">
        <v>210043400</v>
      </c>
      <c r="AC31" s="20">
        <v>68411384.159999996</v>
      </c>
      <c r="AD31" s="20">
        <v>3222754941.6399999</v>
      </c>
      <c r="AE31" s="20">
        <v>186989959.31</v>
      </c>
      <c r="AF31" s="20">
        <v>6400000</v>
      </c>
      <c r="AG31" s="20"/>
      <c r="AH31" s="20"/>
      <c r="AI31" s="20"/>
      <c r="AJ31" s="20">
        <v>112788257.3</v>
      </c>
      <c r="AK31" s="20">
        <v>50499367.979999997</v>
      </c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>
        <v>72265667.420000002</v>
      </c>
      <c r="AW31" s="20">
        <v>5148658.51</v>
      </c>
      <c r="AX31" s="20">
        <v>31978841.059999999</v>
      </c>
      <c r="AY31" s="20">
        <v>27040263.670000002</v>
      </c>
      <c r="AZ31" s="20">
        <v>897057588.76999998</v>
      </c>
      <c r="BA31" s="20">
        <v>476700663</v>
      </c>
      <c r="BB31" s="20">
        <v>79968815.519999996</v>
      </c>
      <c r="BC31" s="20">
        <v>63812639.560000002</v>
      </c>
      <c r="BD31" s="20"/>
      <c r="BE31" s="20"/>
      <c r="BF31" s="20"/>
      <c r="BG31" s="20"/>
      <c r="BH31" s="20"/>
      <c r="BI31" s="20"/>
      <c r="BJ31" s="20">
        <v>3959861466.1500001</v>
      </c>
      <c r="BK31" s="20">
        <v>877506199.42999995</v>
      </c>
      <c r="BL31" s="20">
        <v>11138644.060000001</v>
      </c>
      <c r="BM31" s="20"/>
      <c r="BN31" s="20">
        <v>36973861.079999998</v>
      </c>
      <c r="BO31" s="20"/>
      <c r="BP31" s="20"/>
      <c r="BQ31" s="20"/>
      <c r="BR31" s="20"/>
      <c r="BS31" s="20"/>
      <c r="BT31" s="20">
        <v>895644696.70000005</v>
      </c>
      <c r="BU31" s="20">
        <v>841753395.45000005</v>
      </c>
      <c r="BV31" s="20">
        <v>22865710.210000001</v>
      </c>
      <c r="BW31" s="20"/>
      <c r="BX31" s="20"/>
      <c r="BY31" s="20"/>
      <c r="BZ31" s="20">
        <v>897466849.95000005</v>
      </c>
      <c r="CA31" s="20">
        <v>420488050</v>
      </c>
      <c r="CB31" s="20">
        <v>35426973.020000003</v>
      </c>
      <c r="CC31" s="20">
        <v>5225435.68</v>
      </c>
      <c r="CD31" s="20">
        <v>1899516735.02</v>
      </c>
      <c r="CE31" s="20">
        <v>1267466881.1300001</v>
      </c>
      <c r="CF31" s="20">
        <v>2060344731.1300001</v>
      </c>
      <c r="CG31" s="20">
        <v>219376549.86000001</v>
      </c>
      <c r="CH31" s="19">
        <v>401.30200000000002</v>
      </c>
      <c r="CI31" s="19">
        <v>132.5147</v>
      </c>
    </row>
    <row r="32" spans="1:87" ht="14.45" customHeight="1" x14ac:dyDescent="0.25">
      <c r="A32" s="4"/>
      <c r="B32" s="2">
        <v>46168</v>
      </c>
      <c r="C32" s="1" t="s">
        <v>60</v>
      </c>
      <c r="D32" s="2">
        <v>46169</v>
      </c>
      <c r="E32" s="15">
        <f t="shared" si="0"/>
        <v>46169</v>
      </c>
      <c r="F32" s="20">
        <v>445888386.32999998</v>
      </c>
      <c r="G32" s="20">
        <v>262445910.93000001</v>
      </c>
      <c r="H32" s="20">
        <v>1068759685.09</v>
      </c>
      <c r="I32" s="20"/>
      <c r="J32" s="20">
        <v>1892082155.1199999</v>
      </c>
      <c r="K32" s="20">
        <v>456402470.89999998</v>
      </c>
      <c r="L32" s="20"/>
      <c r="M32" s="20">
        <v>0</v>
      </c>
      <c r="N32" s="20">
        <v>6776000000</v>
      </c>
      <c r="O32" s="20">
        <v>0</v>
      </c>
      <c r="P32" s="20"/>
      <c r="Q32" s="20"/>
      <c r="R32" s="20"/>
      <c r="S32" s="20"/>
      <c r="T32" s="20"/>
      <c r="U32" s="20"/>
      <c r="V32" s="20"/>
      <c r="W32" s="20"/>
      <c r="X32" s="20">
        <v>2037942223.8800001</v>
      </c>
      <c r="Y32" s="20">
        <v>0</v>
      </c>
      <c r="Z32" s="20">
        <v>8144788002.6599998</v>
      </c>
      <c r="AA32" s="20">
        <v>262445910.93000001</v>
      </c>
      <c r="AB32" s="20">
        <v>208890007.28</v>
      </c>
      <c r="AC32" s="20">
        <v>68481677.980000004</v>
      </c>
      <c r="AD32" s="20">
        <v>3173762520.3699999</v>
      </c>
      <c r="AE32" s="20">
        <v>188477273.41</v>
      </c>
      <c r="AF32" s="20">
        <v>5000000</v>
      </c>
      <c r="AG32" s="20"/>
      <c r="AH32" s="20"/>
      <c r="AI32" s="20"/>
      <c r="AJ32" s="20">
        <v>118500346.27</v>
      </c>
      <c r="AK32" s="20">
        <v>53899971.890000001</v>
      </c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>
        <v>75734602.079999998</v>
      </c>
      <c r="AW32" s="20">
        <v>5164483.46</v>
      </c>
      <c r="AX32" s="20">
        <v>33331444.93</v>
      </c>
      <c r="AY32" s="20">
        <v>26915901.690000001</v>
      </c>
      <c r="AZ32" s="20"/>
      <c r="BA32" s="20"/>
      <c r="BB32" s="20">
        <v>167798611.88</v>
      </c>
      <c r="BC32" s="20">
        <v>155010430.81999999</v>
      </c>
      <c r="BD32" s="20"/>
      <c r="BE32" s="20"/>
      <c r="BF32" s="20"/>
      <c r="BG32" s="20"/>
      <c r="BH32" s="20"/>
      <c r="BI32" s="20"/>
      <c r="BJ32" s="20">
        <v>3097921913.4400001</v>
      </c>
      <c r="BK32" s="20">
        <v>496853428.68000001</v>
      </c>
      <c r="BL32" s="20">
        <v>11003109.09</v>
      </c>
      <c r="BM32" s="20"/>
      <c r="BN32" s="20">
        <v>50794036.57</v>
      </c>
      <c r="BO32" s="20"/>
      <c r="BP32" s="20"/>
      <c r="BQ32" s="20"/>
      <c r="BR32" s="20"/>
      <c r="BS32" s="20"/>
      <c r="BT32" s="20">
        <v>957557219.34000003</v>
      </c>
      <c r="BU32" s="20">
        <v>909936189.57000005</v>
      </c>
      <c r="BV32" s="20">
        <v>6419190.5499999998</v>
      </c>
      <c r="BW32" s="20"/>
      <c r="BX32" s="20"/>
      <c r="BY32" s="20"/>
      <c r="BZ32" s="20"/>
      <c r="CA32" s="20"/>
      <c r="CB32" s="20">
        <v>143628307.93000001</v>
      </c>
      <c r="CC32" s="20">
        <v>2410788.35</v>
      </c>
      <c r="CD32" s="20">
        <v>1169401863.48</v>
      </c>
      <c r="CE32" s="20">
        <v>912346977.91999996</v>
      </c>
      <c r="CF32" s="20">
        <v>1928520049.96</v>
      </c>
      <c r="CG32" s="20">
        <v>124213357.17</v>
      </c>
      <c r="CH32" s="19">
        <v>422.33359999999999</v>
      </c>
      <c r="CI32" s="19">
        <v>211.28639999999999</v>
      </c>
    </row>
    <row r="33" spans="1:87" ht="14.45" customHeight="1" x14ac:dyDescent="0.25">
      <c r="A33" s="4"/>
      <c r="B33" s="2">
        <v>46169</v>
      </c>
      <c r="C33" s="1" t="s">
        <v>60</v>
      </c>
      <c r="D33" s="2">
        <v>46170</v>
      </c>
      <c r="E33" s="15">
        <f t="shared" si="0"/>
        <v>46170</v>
      </c>
      <c r="F33" s="20">
        <v>448532234.74000001</v>
      </c>
      <c r="G33" s="20">
        <v>272625137.33999997</v>
      </c>
      <c r="H33" s="20">
        <v>1145032206.9300001</v>
      </c>
      <c r="I33" s="20"/>
      <c r="J33" s="20">
        <v>1788967149.1199999</v>
      </c>
      <c r="K33" s="20">
        <v>456380464.89999998</v>
      </c>
      <c r="L33" s="20"/>
      <c r="M33" s="20">
        <v>0</v>
      </c>
      <c r="N33" s="20">
        <v>6900000000</v>
      </c>
      <c r="O33" s="20">
        <v>0</v>
      </c>
      <c r="P33" s="20"/>
      <c r="Q33" s="20"/>
      <c r="R33" s="20"/>
      <c r="S33" s="20"/>
      <c r="T33" s="20"/>
      <c r="U33" s="20"/>
      <c r="V33" s="20"/>
      <c r="W33" s="20"/>
      <c r="X33" s="20">
        <v>2037942223.8800001</v>
      </c>
      <c r="Y33" s="20">
        <v>0</v>
      </c>
      <c r="Z33" s="20">
        <v>8244589366.9099998</v>
      </c>
      <c r="AA33" s="20">
        <v>272625137.33999997</v>
      </c>
      <c r="AB33" s="20">
        <v>206833237.84</v>
      </c>
      <c r="AC33" s="20">
        <v>68284162.670000002</v>
      </c>
      <c r="AD33" s="20">
        <v>3204061588.5799999</v>
      </c>
      <c r="AE33" s="20">
        <v>187851000.09999999</v>
      </c>
      <c r="AF33" s="20">
        <v>12000000</v>
      </c>
      <c r="AG33" s="20"/>
      <c r="AH33" s="20"/>
      <c r="AI33" s="20"/>
      <c r="AJ33" s="20">
        <v>134820192.5</v>
      </c>
      <c r="AK33" s="20">
        <v>54786763.090000004</v>
      </c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>
        <v>89206107.010000005</v>
      </c>
      <c r="AW33" s="20">
        <v>5164209.8099999996</v>
      </c>
      <c r="AX33" s="20">
        <v>30066438.629999999</v>
      </c>
      <c r="AY33" s="20">
        <v>24596596.940000001</v>
      </c>
      <c r="AZ33" s="20">
        <v>10320906.859999999</v>
      </c>
      <c r="BA33" s="20">
        <v>10312043.43</v>
      </c>
      <c r="BB33" s="20">
        <v>50469283.07</v>
      </c>
      <c r="BC33" s="20">
        <v>38982645.630000003</v>
      </c>
      <c r="BD33" s="20"/>
      <c r="BE33" s="20"/>
      <c r="BF33" s="20"/>
      <c r="BG33" s="20"/>
      <c r="BH33" s="20"/>
      <c r="BI33" s="20"/>
      <c r="BJ33" s="20">
        <v>3052641342.21</v>
      </c>
      <c r="BK33" s="20">
        <v>388880318.19</v>
      </c>
      <c r="BL33" s="20">
        <v>11020243.529999999</v>
      </c>
      <c r="BM33" s="20"/>
      <c r="BN33" s="20">
        <v>65578730.689999998</v>
      </c>
      <c r="BO33" s="20"/>
      <c r="BP33" s="20"/>
      <c r="BQ33" s="20"/>
      <c r="BR33" s="20"/>
      <c r="BS33" s="20"/>
      <c r="BT33" s="20">
        <v>668700619.58000004</v>
      </c>
      <c r="BU33" s="20">
        <v>625072964.69000006</v>
      </c>
      <c r="BV33" s="20">
        <v>3595172.66</v>
      </c>
      <c r="BW33" s="20"/>
      <c r="BX33" s="20"/>
      <c r="BY33" s="20"/>
      <c r="BZ33" s="20">
        <v>187410310</v>
      </c>
      <c r="CA33" s="20">
        <v>187409980</v>
      </c>
      <c r="CB33" s="20">
        <v>33692157.189999998</v>
      </c>
      <c r="CC33" s="20">
        <v>2806370.66</v>
      </c>
      <c r="CD33" s="20">
        <v>969997233.64999998</v>
      </c>
      <c r="CE33" s="20">
        <v>815289315.35000002</v>
      </c>
      <c r="CF33" s="20">
        <v>2082644108.5599999</v>
      </c>
      <c r="CG33" s="20">
        <v>97220079.549999997</v>
      </c>
      <c r="CH33" s="19">
        <v>395.87130000000002</v>
      </c>
      <c r="CI33" s="19">
        <v>280.42059999999998</v>
      </c>
    </row>
    <row r="34" spans="1:87" ht="14.45" customHeight="1" x14ac:dyDescent="0.25">
      <c r="A34" s="4"/>
      <c r="B34" s="2">
        <v>46170</v>
      </c>
      <c r="C34" s="1" t="s">
        <v>60</v>
      </c>
      <c r="D34" s="2">
        <v>46171</v>
      </c>
      <c r="E34" s="15">
        <f t="shared" si="0"/>
        <v>46171</v>
      </c>
      <c r="F34" s="20">
        <v>417744973.83999997</v>
      </c>
      <c r="G34" s="20">
        <v>271493506.94</v>
      </c>
      <c r="H34" s="20">
        <v>1136515889.45</v>
      </c>
      <c r="I34" s="20"/>
      <c r="J34" s="20">
        <v>2183018629.3899999</v>
      </c>
      <c r="K34" s="20">
        <v>456616909.19999999</v>
      </c>
      <c r="L34" s="20"/>
      <c r="M34" s="20">
        <v>0</v>
      </c>
      <c r="N34" s="20">
        <v>6500000000</v>
      </c>
      <c r="O34" s="20">
        <v>0</v>
      </c>
      <c r="P34" s="20"/>
      <c r="Q34" s="20"/>
      <c r="R34" s="20"/>
      <c r="S34" s="20"/>
      <c r="T34" s="20"/>
      <c r="U34" s="20"/>
      <c r="V34" s="20"/>
      <c r="W34" s="20"/>
      <c r="X34" s="20">
        <v>2037942223.8800001</v>
      </c>
      <c r="Y34" s="20">
        <v>0</v>
      </c>
      <c r="Z34" s="20">
        <v>8199337268.8000002</v>
      </c>
      <c r="AA34" s="20">
        <v>271493506.94</v>
      </c>
      <c r="AB34" s="20">
        <v>205124519.46000001</v>
      </c>
      <c r="AC34" s="20">
        <v>68120663.900000006</v>
      </c>
      <c r="AD34" s="20">
        <v>3185594794.46</v>
      </c>
      <c r="AE34" s="20">
        <v>186422013.41999999</v>
      </c>
      <c r="AF34" s="20">
        <v>18500000</v>
      </c>
      <c r="AG34" s="20"/>
      <c r="AH34" s="20"/>
      <c r="AI34" s="20"/>
      <c r="AJ34" s="20">
        <v>140961813.84999999</v>
      </c>
      <c r="AK34" s="20">
        <v>54815142.140000001</v>
      </c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>
        <v>88496575.829999998</v>
      </c>
      <c r="AW34" s="20">
        <v>5166885.34</v>
      </c>
      <c r="AX34" s="20">
        <v>32130119.59</v>
      </c>
      <c r="AY34" s="20">
        <v>24609992.829999998</v>
      </c>
      <c r="AZ34" s="20">
        <v>13678.62</v>
      </c>
      <c r="BA34" s="20"/>
      <c r="BB34" s="20">
        <v>31629222.879999999</v>
      </c>
      <c r="BC34" s="20">
        <v>20758319.109999999</v>
      </c>
      <c r="BD34" s="20"/>
      <c r="BE34" s="20"/>
      <c r="BF34" s="20"/>
      <c r="BG34" s="20"/>
      <c r="BH34" s="20"/>
      <c r="BI34" s="20"/>
      <c r="BJ34" s="20">
        <v>2963615677.5</v>
      </c>
      <c r="BK34" s="20">
        <v>358182239.37</v>
      </c>
      <c r="BL34" s="20">
        <v>10730109.41</v>
      </c>
      <c r="BM34" s="20"/>
      <c r="BN34" s="20">
        <v>60070783.219999999</v>
      </c>
      <c r="BO34" s="20"/>
      <c r="BP34" s="20"/>
      <c r="BQ34" s="20"/>
      <c r="BR34" s="20"/>
      <c r="BS34" s="20"/>
      <c r="BT34" s="20">
        <v>654865528.98000002</v>
      </c>
      <c r="BU34" s="20">
        <v>613961031.46000004</v>
      </c>
      <c r="BV34" s="20">
        <v>33297241.100000001</v>
      </c>
      <c r="BW34" s="20"/>
      <c r="BX34" s="20"/>
      <c r="BY34" s="20"/>
      <c r="BZ34" s="20">
        <v>177198400</v>
      </c>
      <c r="CA34" s="20">
        <v>177198400</v>
      </c>
      <c r="CB34" s="20">
        <v>39238288</v>
      </c>
      <c r="CC34" s="20">
        <v>2754707.59</v>
      </c>
      <c r="CD34" s="20">
        <v>975400350.71000004</v>
      </c>
      <c r="CE34" s="20">
        <v>793914139.04999995</v>
      </c>
      <c r="CF34" s="20">
        <v>1988215326.79</v>
      </c>
      <c r="CG34" s="20">
        <v>89545559.840000004</v>
      </c>
      <c r="CH34" s="19">
        <v>412.39679999999998</v>
      </c>
      <c r="CI34" s="19">
        <v>303.19040000000001</v>
      </c>
    </row>
    <row r="35" spans="1:87" ht="14.45" customHeight="1" x14ac:dyDescent="0.25">
      <c r="A35" s="4"/>
      <c r="B35" s="2">
        <v>46171</v>
      </c>
      <c r="C35" s="1" t="s">
        <v>60</v>
      </c>
      <c r="D35" s="2">
        <v>46172</v>
      </c>
      <c r="E35" s="15">
        <f t="shared" si="0"/>
        <v>46172</v>
      </c>
      <c r="F35" s="20">
        <v>411320499.72000003</v>
      </c>
      <c r="G35" s="20">
        <v>277500563.81999999</v>
      </c>
      <c r="H35" s="20">
        <v>1003832640.33</v>
      </c>
      <c r="I35" s="20"/>
      <c r="J35" s="20">
        <v>2226856733.29</v>
      </c>
      <c r="K35" s="20">
        <v>455784013.10000002</v>
      </c>
      <c r="L35" s="20"/>
      <c r="M35" s="20">
        <v>0</v>
      </c>
      <c r="N35" s="20">
        <v>6100000000</v>
      </c>
      <c r="O35" s="20">
        <v>0</v>
      </c>
      <c r="P35" s="20"/>
      <c r="Q35" s="20"/>
      <c r="R35" s="20"/>
      <c r="S35" s="20"/>
      <c r="T35" s="20"/>
      <c r="U35" s="20"/>
      <c r="V35" s="20"/>
      <c r="W35" s="20"/>
      <c r="X35" s="20">
        <v>2037942223.8800001</v>
      </c>
      <c r="Y35" s="20">
        <v>0</v>
      </c>
      <c r="Z35" s="20">
        <v>7704067649.46</v>
      </c>
      <c r="AA35" s="20">
        <v>277500563.81999999</v>
      </c>
      <c r="AB35" s="20">
        <v>214296266.66999999</v>
      </c>
      <c r="AC35" s="20">
        <v>68511107.260000005</v>
      </c>
      <c r="AD35" s="20">
        <v>3013675057.46</v>
      </c>
      <c r="AE35" s="20">
        <v>185233440.43000001</v>
      </c>
      <c r="AF35" s="20">
        <v>12514897.26</v>
      </c>
      <c r="AG35" s="20"/>
      <c r="AH35" s="20"/>
      <c r="AI35" s="20"/>
      <c r="AJ35" s="20">
        <v>132316832.27</v>
      </c>
      <c r="AK35" s="20">
        <v>54716196.259999998</v>
      </c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>
        <v>87311909.549999997</v>
      </c>
      <c r="AW35" s="20">
        <v>5157427.07</v>
      </c>
      <c r="AX35" s="20">
        <v>54488526.990000002</v>
      </c>
      <c r="AY35" s="20">
        <v>47825961.039999999</v>
      </c>
      <c r="AZ35" s="20"/>
      <c r="BA35" s="20"/>
      <c r="BB35" s="20">
        <v>84006246.769999996</v>
      </c>
      <c r="BC35" s="20">
        <v>73381855.519999996</v>
      </c>
      <c r="BD35" s="20"/>
      <c r="BE35" s="20"/>
      <c r="BF35" s="20"/>
      <c r="BG35" s="20"/>
      <c r="BH35" s="20"/>
      <c r="BI35" s="20"/>
      <c r="BJ35" s="20">
        <v>2815344731.5500002</v>
      </c>
      <c r="BK35" s="20">
        <v>433116534.81999999</v>
      </c>
      <c r="BL35" s="20">
        <v>10603500.9</v>
      </c>
      <c r="BM35" s="20"/>
      <c r="BN35" s="20">
        <v>66365233.689999998</v>
      </c>
      <c r="BO35" s="20"/>
      <c r="BP35" s="20"/>
      <c r="BQ35" s="20"/>
      <c r="BR35" s="20"/>
      <c r="BS35" s="20"/>
      <c r="BT35" s="20">
        <v>899928859.38</v>
      </c>
      <c r="BU35" s="20">
        <v>837741069.54999995</v>
      </c>
      <c r="BV35" s="20">
        <v>52365934.630000003</v>
      </c>
      <c r="BW35" s="20"/>
      <c r="BX35" s="20"/>
      <c r="BY35" s="20"/>
      <c r="BZ35" s="20"/>
      <c r="CA35" s="20"/>
      <c r="CB35" s="20">
        <v>42920283.549999997</v>
      </c>
      <c r="CC35" s="20">
        <v>2477596</v>
      </c>
      <c r="CD35" s="20">
        <v>1072183812.15</v>
      </c>
      <c r="CE35" s="20">
        <v>840218665.54999995</v>
      </c>
      <c r="CF35" s="20">
        <v>1743160919.4000001</v>
      </c>
      <c r="CG35" s="20">
        <v>108279133.7</v>
      </c>
      <c r="CH35" s="19">
        <v>441.95960000000002</v>
      </c>
      <c r="CI35" s="19">
        <v>256.2826</v>
      </c>
    </row>
    <row r="36" spans="1:87" ht="14.45" customHeight="1" x14ac:dyDescent="0.25">
      <c r="A36" s="4"/>
      <c r="B36" s="2">
        <v>46173</v>
      </c>
      <c r="C36" s="1" t="s">
        <v>61</v>
      </c>
      <c r="D36" s="2"/>
      <c r="E36" s="15" t="str">
        <f t="shared" si="0"/>
        <v>01.06.2026</v>
      </c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19">
        <v>386.60390000000001</v>
      </c>
      <c r="CI36" s="19">
        <v>247.37190000000001</v>
      </c>
    </row>
    <row r="59" spans="56:56" x14ac:dyDescent="0.25">
      <c r="BD59" s="20"/>
    </row>
  </sheetData>
  <mergeCells count="45">
    <mergeCell ref="CF11:CG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  <mergeCell ref="Z12:AA12"/>
    <mergeCell ref="AB12:AC12"/>
    <mergeCell ref="AD12:AE12"/>
    <mergeCell ref="AF12:AG12"/>
    <mergeCell ref="BF12:BG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CH11:CI12"/>
    <mergeCell ref="E11:E13"/>
    <mergeCell ref="F11:AA11"/>
    <mergeCell ref="AB11:BK11"/>
    <mergeCell ref="BL11:CE11"/>
    <mergeCell ref="F12:G12"/>
    <mergeCell ref="H12:I12"/>
    <mergeCell ref="J12:K12"/>
    <mergeCell ref="AH12:AI12"/>
    <mergeCell ref="L12:M12"/>
    <mergeCell ref="N12:O12"/>
    <mergeCell ref="P12:Q12"/>
    <mergeCell ref="R12:S12"/>
    <mergeCell ref="T12:U12"/>
    <mergeCell ref="V12:W12"/>
    <mergeCell ref="X12:Y12"/>
  </mergeCells>
  <conditionalFormatting sqref="BD59">
    <cfRule type="expression" dxfId="1" priority="2">
      <formula>$C59="1"</formula>
    </cfRule>
  </conditionalFormatting>
  <conditionalFormatting sqref="E15:CI36">
    <cfRule type="expression" dxfId="0" priority="1">
      <formula>$C15="1"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2022-03-30T12:07:52Z</dcterms:created>
  <dcterms:modified xsi:type="dcterms:W3CDTF">2026-06-09T09:09:45Z</dcterms:modified>
</cp:coreProperties>
</file>